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75" windowWidth="15165" windowHeight="8370"/>
  </bookViews>
  <sheets>
    <sheet name="МП 2016" sheetId="3" r:id="rId1"/>
  </sheets>
  <definedNames>
    <definedName name="_xlnm.Print_Titles" localSheetId="0">'МП 2016'!$9:$9</definedName>
    <definedName name="_xlnm.Print_Area" localSheetId="0">'МП 2016'!$A$1:$Q$142</definedName>
  </definedNames>
  <calcPr calcId="125725"/>
</workbook>
</file>

<file path=xl/calcChain.xml><?xml version="1.0" encoding="utf-8"?>
<calcChain xmlns="http://schemas.openxmlformats.org/spreadsheetml/2006/main">
  <c r="P105" i="3"/>
  <c r="P82"/>
  <c r="P71"/>
  <c r="O71"/>
  <c r="P72"/>
  <c r="O72"/>
  <c r="P73"/>
  <c r="O73"/>
  <c r="P75"/>
  <c r="O75"/>
  <c r="P58"/>
  <c r="O58"/>
  <c r="P51"/>
  <c r="P56"/>
  <c r="Q92"/>
  <c r="P92"/>
  <c r="O92"/>
  <c r="Q97"/>
  <c r="P97"/>
  <c r="Q96"/>
  <c r="P96"/>
  <c r="Q95"/>
  <c r="P95"/>
  <c r="O97"/>
  <c r="O96" s="1"/>
  <c r="O95" s="1"/>
  <c r="Q58"/>
  <c r="O130"/>
  <c r="Q112"/>
  <c r="P112"/>
  <c r="Q111"/>
  <c r="P111"/>
  <c r="Q110"/>
  <c r="P110"/>
  <c r="O112"/>
  <c r="O111" s="1"/>
  <c r="O110" s="1"/>
  <c r="Q80"/>
  <c r="P80"/>
  <c r="Q79"/>
  <c r="P79"/>
  <c r="Q78"/>
  <c r="Q77" s="1"/>
  <c r="Q76" s="1"/>
  <c r="Q73" s="1"/>
  <c r="Q72" s="1"/>
  <c r="Q71" s="1"/>
  <c r="P78"/>
  <c r="P77" s="1"/>
  <c r="Q67"/>
  <c r="Q66" s="1"/>
  <c r="Q65" s="1"/>
  <c r="Q64" s="1"/>
  <c r="Q63" s="1"/>
  <c r="Q62" s="1"/>
  <c r="Q61" s="1"/>
  <c r="P67"/>
  <c r="P66" s="1"/>
  <c r="P65" s="1"/>
  <c r="P63" s="1"/>
  <c r="P62" s="1"/>
  <c r="P61" s="1"/>
  <c r="O67"/>
  <c r="O66" s="1"/>
  <c r="O65" s="1"/>
  <c r="O63"/>
  <c r="O62" s="1"/>
  <c r="O61" s="1"/>
  <c r="Q41"/>
  <c r="P41"/>
  <c r="Q40"/>
  <c r="P40"/>
  <c r="Q39"/>
  <c r="P39"/>
  <c r="O41"/>
  <c r="O40" s="1"/>
  <c r="O39" s="1"/>
  <c r="Q37"/>
  <c r="P37"/>
  <c r="Q36"/>
  <c r="P36"/>
  <c r="Q35"/>
  <c r="P35"/>
  <c r="O37"/>
  <c r="O36" s="1"/>
  <c r="O35" s="1"/>
  <c r="P33"/>
  <c r="P32"/>
  <c r="P31"/>
  <c r="O33"/>
  <c r="O32" s="1"/>
  <c r="O31" s="1"/>
  <c r="P29"/>
  <c r="P28"/>
  <c r="P27"/>
  <c r="O29"/>
  <c r="O28"/>
  <c r="O27"/>
  <c r="Q128"/>
  <c r="P128"/>
  <c r="O128"/>
  <c r="O80"/>
  <c r="O78" s="1"/>
  <c r="O56"/>
  <c r="O51"/>
  <c r="O50" s="1"/>
  <c r="O49" s="1"/>
  <c r="Q116"/>
  <c r="P116"/>
  <c r="O116"/>
  <c r="Q121"/>
  <c r="Q120" s="1"/>
  <c r="Q119" s="1"/>
  <c r="Q118" s="1"/>
  <c r="P121"/>
  <c r="P120" s="1"/>
  <c r="P119" s="1"/>
  <c r="P118" s="1"/>
  <c r="O121"/>
  <c r="O120" s="1"/>
  <c r="O119" s="1"/>
  <c r="O118" s="1"/>
  <c r="Q135"/>
  <c r="Q134" s="1"/>
  <c r="P135"/>
  <c r="P134" s="1"/>
  <c r="O135"/>
  <c r="O134" s="1"/>
  <c r="Q127"/>
  <c r="P127"/>
  <c r="O127"/>
  <c r="Q108"/>
  <c r="Q107" s="1"/>
  <c r="Q106" s="1"/>
  <c r="P108"/>
  <c r="P107" s="1"/>
  <c r="P106" s="1"/>
  <c r="O108"/>
  <c r="O107" s="1"/>
  <c r="O106" s="1"/>
  <c r="Q115"/>
  <c r="Q114" s="1"/>
  <c r="P115"/>
  <c r="P114" s="1"/>
  <c r="O115"/>
  <c r="O114" s="1"/>
  <c r="Q102"/>
  <c r="Q101" s="1"/>
  <c r="Q100" s="1"/>
  <c r="Q99" s="1"/>
  <c r="P102"/>
  <c r="P101" s="1"/>
  <c r="P100" s="1"/>
  <c r="P99" s="1"/>
  <c r="O102"/>
  <c r="O101" s="1"/>
  <c r="O100" s="1"/>
  <c r="O99" s="1"/>
  <c r="Q91"/>
  <c r="Q90" s="1"/>
  <c r="Q89" s="1"/>
  <c r="P91"/>
  <c r="P90" s="1"/>
  <c r="P89" s="1"/>
  <c r="O91"/>
  <c r="O90" s="1"/>
  <c r="Q86"/>
  <c r="Q85" s="1"/>
  <c r="Q84" s="1"/>
  <c r="Q83" s="1"/>
  <c r="P86"/>
  <c r="P85" s="1"/>
  <c r="P84" s="1"/>
  <c r="P83" s="1"/>
  <c r="O86"/>
  <c r="Q45"/>
  <c r="Q44" s="1"/>
  <c r="Q43" s="1"/>
  <c r="Q30" s="1"/>
  <c r="Q29" s="1"/>
  <c r="Q28" s="1"/>
  <c r="Q27" s="1"/>
  <c r="Q126"/>
  <c r="Q125" s="1"/>
  <c r="Q124" s="1"/>
  <c r="O85"/>
  <c r="O84" s="1"/>
  <c r="O83" s="1"/>
  <c r="Q56"/>
  <c r="Q54" s="1"/>
  <c r="P54"/>
  <c r="Q55"/>
  <c r="P55"/>
  <c r="P45"/>
  <c r="P44" s="1"/>
  <c r="P43" s="1"/>
  <c r="O45"/>
  <c r="O44" s="1"/>
  <c r="O43" s="1"/>
  <c r="Q133"/>
  <c r="Q132" s="1"/>
  <c r="P133"/>
  <c r="P132" s="1"/>
  <c r="O133"/>
  <c r="O132" s="1"/>
  <c r="Q131"/>
  <c r="P131"/>
  <c r="O131"/>
  <c r="Q22"/>
  <c r="P22"/>
  <c r="Q21"/>
  <c r="P21"/>
  <c r="O22"/>
  <c r="O21" s="1"/>
  <c r="Q15"/>
  <c r="Q14" s="1"/>
  <c r="Q13" s="1"/>
  <c r="Q12" s="1"/>
  <c r="Q11" s="1"/>
  <c r="Q10" s="1"/>
  <c r="P15"/>
  <c r="P14" s="1"/>
  <c r="P13" s="1"/>
  <c r="P12" s="1"/>
  <c r="P11" s="1"/>
  <c r="P10" s="1"/>
  <c r="O15"/>
  <c r="O14" s="1"/>
  <c r="O13" s="1"/>
  <c r="O12" s="1"/>
  <c r="O11" s="1"/>
  <c r="O10" s="1"/>
  <c r="O138"/>
  <c r="Q74" l="1"/>
  <c r="Q75"/>
  <c r="O89"/>
  <c r="O26"/>
  <c r="O105"/>
  <c r="O79"/>
  <c r="O25"/>
  <c r="P26"/>
  <c r="P25" s="1"/>
  <c r="Q123"/>
  <c r="O54"/>
  <c r="O48" s="1"/>
  <c r="O55"/>
  <c r="Q53"/>
  <c r="Q52" s="1"/>
  <c r="O77"/>
  <c r="Q105"/>
  <c r="Q82" s="1"/>
  <c r="Q34"/>
  <c r="Q33" s="1"/>
  <c r="Q32" s="1"/>
  <c r="Q31" s="1"/>
  <c r="Q26" s="1"/>
  <c r="Q25" s="1"/>
  <c r="O126"/>
  <c r="O125" s="1"/>
  <c r="O124"/>
  <c r="O123"/>
  <c r="O82"/>
  <c r="Q51"/>
  <c r="Q50" s="1"/>
  <c r="Q49"/>
  <c r="Q48" s="1"/>
  <c r="Q47" s="1"/>
  <c r="P50"/>
  <c r="P49" s="1"/>
  <c r="P48" s="1"/>
  <c r="P47" s="1"/>
  <c r="P126"/>
  <c r="P125" s="1"/>
  <c r="P124"/>
  <c r="P123" s="1"/>
  <c r="Q20"/>
  <c r="Q19" s="1"/>
  <c r="Q17" s="1"/>
  <c r="P20"/>
  <c r="P19" s="1"/>
  <c r="P17" s="1"/>
  <c r="O20"/>
  <c r="O19" s="1"/>
  <c r="O17" s="1"/>
  <c r="Q18"/>
  <c r="O18"/>
  <c r="P18"/>
  <c r="O47" l="1"/>
  <c r="P24"/>
  <c r="P137"/>
  <c r="Q24"/>
  <c r="Q137" s="1"/>
  <c r="O24"/>
  <c r="O137" s="1"/>
</calcChain>
</file>

<file path=xl/sharedStrings.xml><?xml version="1.0" encoding="utf-8"?>
<sst xmlns="http://schemas.openxmlformats.org/spreadsheetml/2006/main" count="303" uniqueCount="123">
  <si>
    <t xml:space="preserve"> </t>
  </si>
  <si>
    <t/>
  </si>
  <si>
    <t>1702618</t>
  </si>
  <si>
    <t>000</t>
  </si>
  <si>
    <t>Коммунальное хозяйство</t>
  </si>
  <si>
    <t>Муниципальная  программа "Обеспечение качественным жильем и услугами ЖКХ населения Кимовского района"</t>
  </si>
  <si>
    <t>Муниципальная программа "Повышение общественной безопасности населения и развитие местного самоуправления в муниципальном образовании Кимовский район"</t>
  </si>
  <si>
    <t>Культура</t>
  </si>
  <si>
    <t>Муниципальная программа "Развитие культуры и туризма  в муниципальном образовании Кимовский район"</t>
  </si>
  <si>
    <t>Наименование показателя</t>
  </si>
  <si>
    <t>Целевая статья</t>
  </si>
  <si>
    <t>Вид расходов</t>
  </si>
  <si>
    <t>Раздел</t>
  </si>
  <si>
    <t xml:space="preserve">Подраздел </t>
  </si>
  <si>
    <t>Содержание мест захоронения</t>
  </si>
  <si>
    <t>Иные закупки товаров, работ и услуг для обеспечения государственных (муниципальных) нужд</t>
  </si>
  <si>
    <t xml:space="preserve">Подпрограмма  "Профилактика правонарушений, терроризма и экстремизма" </t>
  </si>
  <si>
    <t>Установка систем видеонаблюдения</t>
  </si>
  <si>
    <t>Защита населения и территории от последствий ЧС природного и техногенного характера, гражданская оборона</t>
  </si>
  <si>
    <t>Подпрограмма "Переселение граждан из аварийного жилищного фонда на территории МО Кимовский район"</t>
  </si>
  <si>
    <t>Жилищное хозяйство</t>
  </si>
  <si>
    <t>Бюджетные инвестиции</t>
  </si>
  <si>
    <t>Обеспечение энергоснабжением населения в муниципальном образовании</t>
  </si>
  <si>
    <t>Обеспечение теплоснабжением населения в муниципальном образовании</t>
  </si>
  <si>
    <t>Обеспечение водоснабжением населения в муниципальном образовании</t>
  </si>
  <si>
    <t>Обеспечение услугами водоотведения населения в муниципальном образовании</t>
  </si>
  <si>
    <t>Благоустройство</t>
  </si>
  <si>
    <t>Благоустройство территории жилой застройки</t>
  </si>
  <si>
    <t>Обеспечение уличного освещения</t>
  </si>
  <si>
    <t>Подпрограмма "Повышение безопасности дорожного движения"</t>
  </si>
  <si>
    <t>Дорожное хозяйство (дорожные фонды)</t>
  </si>
  <si>
    <t>Подпрограмма "Создание безопасных условий для передвижения пешеходов"</t>
  </si>
  <si>
    <t>ИТОГО</t>
  </si>
  <si>
    <t>Прочие мероприятия по благоустройству</t>
  </si>
  <si>
    <t>03 0 00 00000</t>
  </si>
  <si>
    <t>Подпрограмма "Памятники истории и культуры МО Кимовский район"</t>
  </si>
  <si>
    <t>03 5 00 00000</t>
  </si>
  <si>
    <t>03 5 01 26370</t>
  </si>
  <si>
    <t>05 0 00 00000</t>
  </si>
  <si>
    <t>05 1 00 00000</t>
  </si>
  <si>
    <t>05 1 01 26770</t>
  </si>
  <si>
    <t>06 0 00 00000</t>
  </si>
  <si>
    <t>06 2  00 00000</t>
  </si>
  <si>
    <t>06 2 01 26300</t>
  </si>
  <si>
    <t>Подпрограмма "Развитие систем коммунальной инфраструктуры в МО Кимовский район"</t>
  </si>
  <si>
    <t>06 4 00 00000</t>
  </si>
  <si>
    <t>06 4 01 26320</t>
  </si>
  <si>
    <t>06 4 02 26430</t>
  </si>
  <si>
    <t>06 4 03 26450</t>
  </si>
  <si>
    <t>06 4 04 26350</t>
  </si>
  <si>
    <t>06 4 05 26380</t>
  </si>
  <si>
    <t>Подпрограмма "Обеспечение территорий жилой застройки объектами коммунальной инфраструктуры"</t>
  </si>
  <si>
    <t>06 3 00 00000</t>
  </si>
  <si>
    <t>06 3 02 26740</t>
  </si>
  <si>
    <t>09 0 00 00000</t>
  </si>
  <si>
    <t>09 1 00 00000</t>
  </si>
  <si>
    <t>Обеспечение безопасности дорожного движения</t>
  </si>
  <si>
    <t>09 1 01 26750</t>
  </si>
  <si>
    <t>09 2 00 00000</t>
  </si>
  <si>
    <t>Обеспечение безопасных условий для передвижения пешеходов</t>
  </si>
  <si>
    <t>09 2 01 26760</t>
  </si>
  <si>
    <t>Основное мероприятие "Сохранение культурного наследия"</t>
  </si>
  <si>
    <t>03 5 01 00000</t>
  </si>
  <si>
    <t>Основное мероприятие "Профилактика правонарушений, терроризма и экстремизма"</t>
  </si>
  <si>
    <t>05 1 01 00000</t>
  </si>
  <si>
    <t>Основное мероприятие "Переселение граждан из аварийного жилищного фонда в МО город Кимовск"</t>
  </si>
  <si>
    <t>06 2  01 00000</t>
  </si>
  <si>
    <t xml:space="preserve">Переселение граждан из аварийного жилищного фонда </t>
  </si>
  <si>
    <t>06 2  01 26300</t>
  </si>
  <si>
    <t>Ликвидация аварийного жилищного  фонда</t>
  </si>
  <si>
    <t>Основное мероприятие "Строительство объектов коммунальной инфраструктуры"</t>
  </si>
  <si>
    <t>06 3 01 00000</t>
  </si>
  <si>
    <t>06 3 01 26420</t>
  </si>
  <si>
    <t xml:space="preserve">06 3 01 26420 </t>
  </si>
  <si>
    <t>Основное мероприятие "Благоустройство территории жилой застройки"</t>
  </si>
  <si>
    <t>06 3 02 00000</t>
  </si>
  <si>
    <t>Основное мероприятие "Строительство, реконструкция и ремонт систем теплоснабжения"</t>
  </si>
  <si>
    <t>06 4 01 00000</t>
  </si>
  <si>
    <t>Основное мероприятие "Строительство, реконструкция и ремонт систем водоснабжения"</t>
  </si>
  <si>
    <t>06 4 02 00000</t>
  </si>
  <si>
    <t>Основное мероприятие "Строительство, реконструкция и ремонт систем водоотведения"</t>
  </si>
  <si>
    <t>06 4 03 00000</t>
  </si>
  <si>
    <t>Основное мероприятие "Обеспечение энергоснабжением, повышение энергетической эффективности и энергосбережения"</t>
  </si>
  <si>
    <t>06 4 04 00000</t>
  </si>
  <si>
    <t>Установка приборов учета</t>
  </si>
  <si>
    <t>06 4 04 26790</t>
  </si>
  <si>
    <t>Основное мероприятие "Обеспечение безопасности дорожного движения"</t>
  </si>
  <si>
    <t>09 1 01 00000</t>
  </si>
  <si>
    <t>Основное мероприятие "Обеспечение безопасных условий для передвижения пешеходов"</t>
  </si>
  <si>
    <t>Культура и кинематография</t>
  </si>
  <si>
    <t>Национальная безопасность и правоохранительная деятельность</t>
  </si>
  <si>
    <t>Жилищно-коммунальное хозяйство</t>
  </si>
  <si>
    <t>Национальная экономика</t>
  </si>
  <si>
    <t>Основное мероприятие "Повышение технического уровня объектов утилизации твердых бытовых отходов"</t>
  </si>
  <si>
    <t>06 4 05 00000</t>
  </si>
  <si>
    <t>Муниципальная программа "Модернизация и развитие автомобильных дорог общего пользования местного значения и повышение безопасности дорожного движения на территории МО Кимовский район на 2016-2020 годы"</t>
  </si>
  <si>
    <t>06 3 01 26320</t>
  </si>
  <si>
    <t>06 3 01 26450</t>
  </si>
  <si>
    <t>Уплата налогов, сборов и иных платежей</t>
  </si>
  <si>
    <t>06 2  01 09502</t>
  </si>
  <si>
    <t>Обеспечение мероприятий по переселению граждан из аварийного жилищного фонда, в т.ч. переселению граждан из аварийного жилищного фонда с учетом необходимости развития малоэтажного строительства за счет средств Фонда содействия реформированию ЖКХ</t>
  </si>
  <si>
    <t>06 2  01 09602</t>
  </si>
  <si>
    <t>Обеспечение мероприятий по переселению граждан из аварийного жилищного фонда, в т.ч. переселению граждан из аварийного жилищного фонда с учетом необходимости развития малоэтажного строительства за счет средств области</t>
  </si>
  <si>
    <t xml:space="preserve">06 2  01 09602 </t>
  </si>
  <si>
    <t>06 2  01 26780</t>
  </si>
  <si>
    <t>06 2  01 S9602</t>
  </si>
  <si>
    <t>Обеспечение мероприятий по переселению граждан из аварийного жилищного фонда, в т.ч. переселению граждан из аварийного жилищного фонда с учетом необходимости развития малоэтажного строительства за счет собственных средств</t>
  </si>
  <si>
    <t>06 3 01 26430</t>
  </si>
  <si>
    <t>Обеспечение территории жилой застройки(100% жилье экономкласса) объектами инженерной инфраструктуры</t>
  </si>
  <si>
    <t>06 3 01 80560</t>
  </si>
  <si>
    <t>06 4 04 26420</t>
  </si>
  <si>
    <t>Строительство и капитальный ремонт объектов коммунальной инфраструктуры Кимовского района</t>
  </si>
  <si>
    <t>06 4 02 80340</t>
  </si>
  <si>
    <t>Приложение 8</t>
  </si>
  <si>
    <t>"Об утверждении отчета об исполнении бюджета муниципального образования         город Кимовск Кимовского района                          за 2016 год"</t>
  </si>
  <si>
    <t>Утвержденные бюджетные назначения на 2016 год</t>
  </si>
  <si>
    <t>Исполнено за 2016 год</t>
  </si>
  <si>
    <t>(тыс.руб.)</t>
  </si>
  <si>
    <t xml:space="preserve">Исполнение муниципальных программ муниципального образования Кимовский район по целевым статьям,  группам и подгруппам видов расходов,  разделам, подразделам классификации расходов бюджета муниципального образования город Кимовск Кимовского района за 2016 год </t>
  </si>
  <si>
    <t>Начальник финансового управления администрации муниципального образования Кимовский район</t>
  </si>
  <si>
    <t>Т.Н.Жарикова</t>
  </si>
  <si>
    <t>к  решению Собрания депутатов муниципального образования город Кимовск Кимовского района</t>
  </si>
  <si>
    <t>от 22.06.2017 № 74-256</t>
  </si>
</sst>
</file>

<file path=xl/styles.xml><?xml version="1.0" encoding="utf-8"?>
<styleSheet xmlns="http://schemas.openxmlformats.org/spreadsheetml/2006/main">
  <numFmts count="7">
    <numFmt numFmtId="164" formatCode="#,##0.00;[Red]\-#,##0.00;0.00"/>
    <numFmt numFmtId="165" formatCode="000"/>
    <numFmt numFmtId="166" formatCode="00"/>
    <numFmt numFmtId="167" formatCode="0000000"/>
    <numFmt numFmtId="168" formatCode="#,##0.0_ ;[Red]\-#,##0.0\ "/>
    <numFmt numFmtId="169" formatCode="#,##0.0"/>
    <numFmt numFmtId="170" formatCode="0.0"/>
  </numFmts>
  <fonts count="1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2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 tint="0.499984740745262"/>
      <name val="Times New Roman"/>
      <family val="1"/>
      <charset val="204"/>
    </font>
    <font>
      <sz val="12"/>
      <color theme="0" tint="-0.249977111117893"/>
      <name val="Times New Roman"/>
      <family val="1"/>
      <charset val="204"/>
    </font>
    <font>
      <sz val="12"/>
      <color theme="0" tint="-0.34998626667073579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53"/>
      </patternFill>
    </fill>
    <fill>
      <patternFill patternType="solid">
        <fgColor indexed="29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131">
    <xf numFmtId="0" fontId="0" fillId="0" borderId="0" xfId="0"/>
    <xf numFmtId="0" fontId="3" fillId="0" borderId="0" xfId="1" applyNumberFormat="1" applyFont="1" applyFill="1" applyBorder="1" applyAlignment="1" applyProtection="1"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4" fillId="0" borderId="0" xfId="2" applyFont="1" applyFill="1" applyBorder="1" applyAlignment="1" applyProtection="1">
      <alignment horizontal="left"/>
      <protection hidden="1"/>
    </xf>
    <xf numFmtId="0" fontId="0" fillId="0" borderId="0" xfId="0" applyAlignment="1">
      <alignment horizontal="left"/>
    </xf>
    <xf numFmtId="0" fontId="8" fillId="0" borderId="0" xfId="1" applyFont="1" applyBorder="1" applyProtection="1">
      <protection hidden="1"/>
    </xf>
    <xf numFmtId="0" fontId="8" fillId="0" borderId="0" xfId="1" applyNumberFormat="1" applyFont="1" applyFill="1" applyBorder="1" applyAlignment="1" applyProtection="1">
      <protection hidden="1"/>
    </xf>
    <xf numFmtId="0" fontId="8" fillId="0" borderId="0" xfId="1" applyNumberFormat="1" applyFont="1" applyFill="1" applyAlignment="1" applyProtection="1">
      <alignment wrapText="1"/>
      <protection hidden="1"/>
    </xf>
    <xf numFmtId="0" fontId="9" fillId="0" borderId="0" xfId="1" applyNumberFormat="1" applyFont="1" applyFill="1" applyAlignment="1" applyProtection="1">
      <alignment horizontal="centerContinuous"/>
      <protection hidden="1"/>
    </xf>
    <xf numFmtId="0" fontId="8" fillId="0" borderId="0" xfId="1" applyFont="1" applyProtection="1">
      <protection hidden="1"/>
    </xf>
    <xf numFmtId="0" fontId="8" fillId="0" borderId="0" xfId="1" applyFont="1"/>
    <xf numFmtId="0" fontId="8" fillId="0" borderId="0" xfId="1" applyNumberFormat="1" applyFont="1" applyFill="1" applyAlignment="1" applyProtection="1">
      <protection hidden="1"/>
    </xf>
    <xf numFmtId="0" fontId="9" fillId="0" borderId="0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Alignment="1">
      <alignment horizontal="right" wrapText="1" shrinkToFit="1"/>
    </xf>
    <xf numFmtId="0" fontId="8" fillId="0" borderId="0" xfId="0" applyFont="1" applyAlignment="1">
      <alignment horizontal="right" vertical="top" wrapText="1" shrinkToFit="1"/>
    </xf>
    <xf numFmtId="0" fontId="8" fillId="0" borderId="0" xfId="0" applyFont="1" applyAlignment="1">
      <alignment horizontal="center" vertical="top" wrapText="1" shrinkToFit="1"/>
    </xf>
    <xf numFmtId="0" fontId="8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1" applyFont="1" applyBorder="1"/>
    <xf numFmtId="0" fontId="4" fillId="0" borderId="0" xfId="1" applyNumberFormat="1" applyFont="1" applyFill="1" applyBorder="1" applyAlignment="1" applyProtection="1">
      <protection hidden="1"/>
    </xf>
    <xf numFmtId="165" fontId="8" fillId="0" borderId="2" xfId="1" applyNumberFormat="1" applyFont="1" applyFill="1" applyBorder="1" applyAlignment="1" applyProtection="1">
      <alignment horizontal="center"/>
      <protection hidden="1"/>
    </xf>
    <xf numFmtId="166" fontId="8" fillId="0" borderId="2" xfId="1" applyNumberFormat="1" applyFont="1" applyFill="1" applyBorder="1" applyAlignment="1" applyProtection="1">
      <alignment horizontal="center"/>
      <protection hidden="1"/>
    </xf>
    <xf numFmtId="168" fontId="8" fillId="0" borderId="2" xfId="1" applyNumberFormat="1" applyFont="1" applyFill="1" applyBorder="1" applyAlignment="1" applyProtection="1">
      <protection hidden="1"/>
    </xf>
    <xf numFmtId="164" fontId="8" fillId="0" borderId="2" xfId="1" applyNumberFormat="1" applyFont="1" applyFill="1" applyBorder="1" applyAlignment="1" applyProtection="1">
      <protection hidden="1"/>
    </xf>
    <xf numFmtId="164" fontId="8" fillId="3" borderId="2" xfId="1" applyNumberFormat="1" applyFont="1" applyFill="1" applyBorder="1" applyAlignment="1" applyProtection="1">
      <protection hidden="1"/>
    </xf>
    <xf numFmtId="164" fontId="8" fillId="2" borderId="2" xfId="1" applyNumberFormat="1" applyFont="1" applyFill="1" applyBorder="1" applyAlignment="1" applyProtection="1">
      <protection hidden="1"/>
    </xf>
    <xf numFmtId="164" fontId="8" fillId="4" borderId="2" xfId="1" applyNumberFormat="1" applyFont="1" applyFill="1" applyBorder="1" applyAlignment="1" applyProtection="1">
      <protection hidden="1"/>
    </xf>
    <xf numFmtId="167" fontId="9" fillId="0" borderId="2" xfId="1" applyNumberFormat="1" applyFont="1" applyFill="1" applyBorder="1" applyAlignment="1" applyProtection="1">
      <alignment horizontal="center"/>
      <protection hidden="1"/>
    </xf>
    <xf numFmtId="165" fontId="9" fillId="0" borderId="2" xfId="1" applyNumberFormat="1" applyFont="1" applyFill="1" applyBorder="1" applyAlignment="1" applyProtection="1">
      <alignment horizontal="center"/>
      <protection hidden="1"/>
    </xf>
    <xf numFmtId="166" fontId="9" fillId="0" borderId="2" xfId="1" applyNumberFormat="1" applyFont="1" applyFill="1" applyBorder="1" applyAlignment="1" applyProtection="1">
      <alignment horizontal="center"/>
      <protection hidden="1"/>
    </xf>
    <xf numFmtId="168" fontId="9" fillId="0" borderId="2" xfId="1" applyNumberFormat="1" applyFont="1" applyFill="1" applyBorder="1" applyAlignment="1" applyProtection="1">
      <protection hidden="1"/>
    </xf>
    <xf numFmtId="0" fontId="8" fillId="0" borderId="2" xfId="1" applyNumberFormat="1" applyFont="1" applyFill="1" applyBorder="1" applyAlignment="1" applyProtection="1">
      <protection hidden="1"/>
    </xf>
    <xf numFmtId="164" fontId="9" fillId="0" borderId="2" xfId="1" applyNumberFormat="1" applyFont="1" applyFill="1" applyBorder="1" applyAlignment="1" applyProtection="1">
      <protection hidden="1"/>
    </xf>
    <xf numFmtId="0" fontId="8" fillId="0" borderId="0" xfId="1" applyNumberFormat="1" applyFont="1" applyFill="1" applyAlignment="1" applyProtection="1">
      <alignment horizontal="center"/>
      <protection hidden="1"/>
    </xf>
    <xf numFmtId="169" fontId="9" fillId="0" borderId="2" xfId="1" applyNumberFormat="1" applyFont="1" applyFill="1" applyBorder="1" applyAlignment="1" applyProtection="1">
      <protection hidden="1"/>
    </xf>
    <xf numFmtId="49" fontId="8" fillId="0" borderId="2" xfId="1" applyNumberFormat="1" applyFont="1" applyFill="1" applyBorder="1" applyAlignment="1" applyProtection="1">
      <alignment horizontal="center"/>
      <protection hidden="1"/>
    </xf>
    <xf numFmtId="0" fontId="9" fillId="0" borderId="0" xfId="1" applyFont="1" applyBorder="1" applyAlignment="1" applyProtection="1">
      <protection hidden="1"/>
    </xf>
    <xf numFmtId="0" fontId="9" fillId="0" borderId="0" xfId="1" applyNumberFormat="1" applyFont="1" applyFill="1" applyBorder="1" applyAlignment="1" applyProtection="1">
      <protection hidden="1"/>
    </xf>
    <xf numFmtId="170" fontId="8" fillId="0" borderId="2" xfId="1" applyNumberFormat="1" applyFont="1" applyFill="1" applyBorder="1" applyAlignment="1" applyProtection="1">
      <protection hidden="1"/>
    </xf>
    <xf numFmtId="170" fontId="8" fillId="2" borderId="2" xfId="1" applyNumberFormat="1" applyFont="1" applyFill="1" applyBorder="1" applyAlignment="1" applyProtection="1">
      <protection hidden="1"/>
    </xf>
    <xf numFmtId="170" fontId="8" fillId="4" borderId="2" xfId="1" applyNumberFormat="1" applyFont="1" applyFill="1" applyBorder="1" applyAlignment="1" applyProtection="1">
      <protection hidden="1"/>
    </xf>
    <xf numFmtId="168" fontId="10" fillId="0" borderId="2" xfId="1" applyNumberFormat="1" applyFont="1" applyFill="1" applyBorder="1" applyAlignment="1" applyProtection="1">
      <protection hidden="1"/>
    </xf>
    <xf numFmtId="0" fontId="4" fillId="6" borderId="0" xfId="1" applyNumberFormat="1" applyFont="1" applyFill="1" applyBorder="1" applyAlignment="1" applyProtection="1">
      <protection hidden="1"/>
    </xf>
    <xf numFmtId="165" fontId="8" fillId="6" borderId="2" xfId="1" applyNumberFormat="1" applyFont="1" applyFill="1" applyBorder="1" applyAlignment="1" applyProtection="1">
      <alignment horizontal="center"/>
      <protection hidden="1"/>
    </xf>
    <xf numFmtId="166" fontId="8" fillId="6" borderId="2" xfId="1" applyNumberFormat="1" applyFont="1" applyFill="1" applyBorder="1" applyAlignment="1" applyProtection="1">
      <alignment horizontal="center"/>
      <protection hidden="1"/>
    </xf>
    <xf numFmtId="168" fontId="8" fillId="6" borderId="2" xfId="1" applyNumberFormat="1" applyFont="1" applyFill="1" applyBorder="1" applyAlignment="1" applyProtection="1">
      <protection hidden="1"/>
    </xf>
    <xf numFmtId="0" fontId="1" fillId="6" borderId="0" xfId="1" applyFill="1"/>
    <xf numFmtId="0" fontId="8" fillId="6" borderId="0" xfId="1" applyNumberFormat="1" applyFont="1" applyFill="1" applyBorder="1" applyAlignment="1" applyProtection="1">
      <protection hidden="1"/>
    </xf>
    <xf numFmtId="0" fontId="8" fillId="0" borderId="0" xfId="0" applyFont="1" applyAlignment="1">
      <alignment horizontal="center" wrapText="1" shrinkToFit="1"/>
    </xf>
    <xf numFmtId="49" fontId="9" fillId="0" borderId="2" xfId="1" applyNumberFormat="1" applyFont="1" applyFill="1" applyBorder="1" applyAlignment="1" applyProtection="1">
      <alignment horizontal="center"/>
      <protection hidden="1"/>
    </xf>
    <xf numFmtId="49" fontId="8" fillId="6" borderId="2" xfId="1" applyNumberFormat="1" applyFont="1" applyFill="1" applyBorder="1" applyAlignment="1" applyProtection="1">
      <alignment horizontal="center"/>
      <protection hidden="1"/>
    </xf>
    <xf numFmtId="168" fontId="12" fillId="0" borderId="2" xfId="1" applyNumberFormat="1" applyFont="1" applyFill="1" applyBorder="1" applyAlignment="1" applyProtection="1">
      <protection hidden="1"/>
    </xf>
    <xf numFmtId="168" fontId="12" fillId="6" borderId="2" xfId="1" applyNumberFormat="1" applyFont="1" applyFill="1" applyBorder="1" applyAlignment="1" applyProtection="1">
      <protection hidden="1"/>
    </xf>
    <xf numFmtId="164" fontId="11" fillId="4" borderId="2" xfId="1" applyNumberFormat="1" applyFont="1" applyFill="1" applyBorder="1" applyAlignment="1" applyProtection="1">
      <protection hidden="1"/>
    </xf>
    <xf numFmtId="164" fontId="12" fillId="3" borderId="2" xfId="1" applyNumberFormat="1" applyFont="1" applyFill="1" applyBorder="1" applyAlignment="1" applyProtection="1">
      <protection hidden="1"/>
    </xf>
    <xf numFmtId="170" fontId="12" fillId="0" borderId="2" xfId="1" applyNumberFormat="1" applyFont="1" applyFill="1" applyBorder="1" applyAlignment="1" applyProtection="1">
      <protection hidden="1"/>
    </xf>
    <xf numFmtId="170" fontId="12" fillId="5" borderId="2" xfId="1" applyNumberFormat="1" applyFont="1" applyFill="1" applyBorder="1" applyAlignment="1" applyProtection="1">
      <protection hidden="1"/>
    </xf>
    <xf numFmtId="0" fontId="8" fillId="0" borderId="5" xfId="1" applyFont="1" applyBorder="1" applyProtection="1">
      <protection hidden="1"/>
    </xf>
    <xf numFmtId="0" fontId="8" fillId="0" borderId="5" xfId="1" applyNumberFormat="1" applyFont="1" applyFill="1" applyBorder="1" applyAlignment="1" applyProtection="1">
      <alignment horizontal="center"/>
      <protection hidden="1"/>
    </xf>
    <xf numFmtId="168" fontId="11" fillId="0" borderId="2" xfId="1" applyNumberFormat="1" applyFont="1" applyFill="1" applyBorder="1" applyAlignment="1" applyProtection="1">
      <protection hidden="1"/>
    </xf>
    <xf numFmtId="168" fontId="10" fillId="6" borderId="2" xfId="1" applyNumberFormat="1" applyFont="1" applyFill="1" applyBorder="1" applyAlignment="1" applyProtection="1">
      <protection hidden="1"/>
    </xf>
    <xf numFmtId="164" fontId="10" fillId="4" borderId="2" xfId="1" applyNumberFormat="1" applyFont="1" applyFill="1" applyBorder="1" applyAlignment="1" applyProtection="1">
      <protection hidden="1"/>
    </xf>
    <xf numFmtId="170" fontId="10" fillId="0" borderId="2" xfId="1" applyNumberFormat="1" applyFont="1" applyFill="1" applyBorder="1" applyAlignment="1" applyProtection="1">
      <protection hidden="1"/>
    </xf>
    <xf numFmtId="170" fontId="10" fillId="2" borderId="2" xfId="1" applyNumberFormat="1" applyFont="1" applyFill="1" applyBorder="1" applyAlignment="1" applyProtection="1">
      <protection hidden="1"/>
    </xf>
    <xf numFmtId="170" fontId="10" fillId="4" borderId="2" xfId="1" applyNumberFormat="1" applyFont="1" applyFill="1" applyBorder="1" applyAlignment="1" applyProtection="1">
      <protection hidden="1"/>
    </xf>
    <xf numFmtId="0" fontId="8" fillId="0" borderId="0" xfId="1" applyNumberFormat="1" applyFont="1" applyFill="1" applyBorder="1" applyAlignment="1" applyProtection="1">
      <alignment horizontal="center"/>
      <protection hidden="1"/>
    </xf>
    <xf numFmtId="168" fontId="16" fillId="6" borderId="2" xfId="1" applyNumberFormat="1" applyFont="1" applyFill="1" applyBorder="1" applyAlignment="1" applyProtection="1">
      <protection hidden="1"/>
    </xf>
    <xf numFmtId="168" fontId="16" fillId="0" borderId="2" xfId="1" applyNumberFormat="1" applyFont="1" applyFill="1" applyBorder="1" applyAlignment="1" applyProtection="1">
      <protection hidden="1"/>
    </xf>
    <xf numFmtId="164" fontId="16" fillId="0" borderId="2" xfId="1" applyNumberFormat="1" applyFont="1" applyFill="1" applyBorder="1" applyAlignment="1" applyProtection="1">
      <protection hidden="1"/>
    </xf>
    <xf numFmtId="167" fontId="13" fillId="0" borderId="2" xfId="1" applyNumberFormat="1" applyFont="1" applyFill="1" applyBorder="1" applyAlignment="1" applyProtection="1">
      <alignment wrapText="1"/>
      <protection hidden="1"/>
    </xf>
    <xf numFmtId="167" fontId="13" fillId="0" borderId="1" xfId="1" applyNumberFormat="1" applyFont="1" applyFill="1" applyBorder="1" applyAlignment="1" applyProtection="1">
      <alignment vertical="center" wrapText="1"/>
      <protection hidden="1"/>
    </xf>
    <xf numFmtId="167" fontId="13" fillId="0" borderId="3" xfId="1" applyNumberFormat="1" applyFont="1" applyFill="1" applyBorder="1" applyAlignment="1" applyProtection="1">
      <alignment vertical="center" wrapText="1"/>
      <protection hidden="1"/>
    </xf>
    <xf numFmtId="167" fontId="13" fillId="0" borderId="4" xfId="1" applyNumberFormat="1" applyFont="1" applyFill="1" applyBorder="1" applyAlignment="1" applyProtection="1">
      <alignment vertical="center" wrapText="1"/>
      <protection hidden="1"/>
    </xf>
    <xf numFmtId="167" fontId="8" fillId="0" borderId="2" xfId="1" applyNumberFormat="1" applyFont="1" applyFill="1" applyBorder="1" applyAlignment="1" applyProtection="1">
      <alignment wrapText="1"/>
      <protection hidden="1"/>
    </xf>
    <xf numFmtId="0" fontId="4" fillId="0" borderId="0" xfId="2" applyNumberFormat="1" applyFont="1" applyFill="1" applyBorder="1" applyAlignment="1" applyProtection="1">
      <alignment wrapText="1"/>
      <protection hidden="1"/>
    </xf>
    <xf numFmtId="0" fontId="5" fillId="0" borderId="0" xfId="0" applyFont="1" applyAlignment="1"/>
    <xf numFmtId="0" fontId="8" fillId="0" borderId="0" xfId="1" applyNumberFormat="1" applyFont="1" applyFill="1" applyAlignment="1" applyProtection="1">
      <alignment wrapText="1"/>
      <protection hidden="1"/>
    </xf>
    <xf numFmtId="0" fontId="8" fillId="0" borderId="5" xfId="1" applyNumberFormat="1" applyFont="1" applyFill="1" applyBorder="1" applyAlignment="1" applyProtection="1">
      <alignment horizontal="center"/>
      <protection hidden="1"/>
    </xf>
    <xf numFmtId="0" fontId="7" fillId="0" borderId="0" xfId="0" applyFont="1" applyAlignment="1">
      <alignment horizontal="left"/>
    </xf>
    <xf numFmtId="0" fontId="9" fillId="0" borderId="0" xfId="1" applyNumberFormat="1" applyFont="1" applyFill="1" applyAlignment="1" applyProtection="1">
      <alignment horizontal="center" wrapText="1"/>
      <protection hidden="1"/>
    </xf>
    <xf numFmtId="167" fontId="15" fillId="6" borderId="1" xfId="1" applyNumberFormat="1" applyFont="1" applyFill="1" applyBorder="1" applyAlignment="1" applyProtection="1">
      <alignment vertical="center" wrapText="1"/>
      <protection hidden="1"/>
    </xf>
    <xf numFmtId="167" fontId="15" fillId="6" borderId="3" xfId="1" applyNumberFormat="1" applyFont="1" applyFill="1" applyBorder="1" applyAlignment="1" applyProtection="1">
      <alignment vertical="center" wrapText="1"/>
      <protection hidden="1"/>
    </xf>
    <xf numFmtId="167" fontId="15" fillId="6" borderId="4" xfId="1" applyNumberFormat="1" applyFont="1" applyFill="1" applyBorder="1" applyAlignment="1" applyProtection="1">
      <alignment vertical="center" wrapText="1"/>
      <protection hidden="1"/>
    </xf>
    <xf numFmtId="167" fontId="9" fillId="0" borderId="1" xfId="1" applyNumberFormat="1" applyFont="1" applyFill="1" applyBorder="1" applyAlignment="1" applyProtection="1">
      <alignment horizontal="center" wrapText="1"/>
      <protection hidden="1"/>
    </xf>
    <xf numFmtId="167" fontId="9" fillId="0" borderId="3" xfId="1" applyNumberFormat="1" applyFont="1" applyFill="1" applyBorder="1" applyAlignment="1" applyProtection="1">
      <alignment horizontal="center" wrapText="1"/>
      <protection hidden="1"/>
    </xf>
    <xf numFmtId="167" fontId="9" fillId="0" borderId="4" xfId="1" applyNumberFormat="1" applyFont="1" applyFill="1" applyBorder="1" applyAlignment="1" applyProtection="1">
      <alignment horizontal="center" wrapText="1"/>
      <protection hidden="1"/>
    </xf>
    <xf numFmtId="49" fontId="8" fillId="0" borderId="2" xfId="1" applyNumberFormat="1" applyFont="1" applyFill="1" applyBorder="1" applyAlignment="1" applyProtection="1">
      <alignment wrapText="1"/>
      <protection hidden="1"/>
    </xf>
    <xf numFmtId="167" fontId="15" fillId="6" borderId="1" xfId="1" applyNumberFormat="1" applyFont="1" applyFill="1" applyBorder="1" applyAlignment="1" applyProtection="1">
      <alignment horizontal="left" vertical="center" wrapText="1"/>
      <protection hidden="1"/>
    </xf>
    <xf numFmtId="167" fontId="15" fillId="6" borderId="3" xfId="1" applyNumberFormat="1" applyFont="1" applyFill="1" applyBorder="1" applyAlignment="1" applyProtection="1">
      <alignment horizontal="left" vertical="center" wrapText="1"/>
      <protection hidden="1"/>
    </xf>
    <xf numFmtId="167" fontId="15" fillId="6" borderId="4" xfId="1" applyNumberFormat="1" applyFont="1" applyFill="1" applyBorder="1" applyAlignment="1" applyProtection="1">
      <alignment horizontal="left" vertical="center" wrapText="1"/>
      <protection hidden="1"/>
    </xf>
    <xf numFmtId="167" fontId="13" fillId="6" borderId="1" xfId="1" applyNumberFormat="1" applyFont="1" applyFill="1" applyBorder="1" applyAlignment="1" applyProtection="1">
      <alignment horizontal="left" vertical="center" wrapText="1"/>
      <protection hidden="1"/>
    </xf>
    <xf numFmtId="167" fontId="13" fillId="6" borderId="3" xfId="1" applyNumberFormat="1" applyFont="1" applyFill="1" applyBorder="1" applyAlignment="1" applyProtection="1">
      <alignment horizontal="left" vertical="center" wrapText="1"/>
      <protection hidden="1"/>
    </xf>
    <xf numFmtId="167" fontId="13" fillId="6" borderId="4" xfId="1" applyNumberFormat="1" applyFont="1" applyFill="1" applyBorder="1" applyAlignment="1" applyProtection="1">
      <alignment horizontal="left" vertical="center" wrapText="1"/>
      <protection hidden="1"/>
    </xf>
    <xf numFmtId="167" fontId="8" fillId="6" borderId="2" xfId="1" applyNumberFormat="1" applyFont="1" applyFill="1" applyBorder="1" applyAlignment="1" applyProtection="1">
      <alignment wrapText="1"/>
      <protection hidden="1"/>
    </xf>
    <xf numFmtId="167" fontId="8" fillId="0" borderId="1" xfId="1" applyNumberFormat="1" applyFont="1" applyFill="1" applyBorder="1" applyAlignment="1" applyProtection="1">
      <alignment wrapText="1"/>
      <protection hidden="1"/>
    </xf>
    <xf numFmtId="167" fontId="8" fillId="0" borderId="3" xfId="1" applyNumberFormat="1" applyFont="1" applyFill="1" applyBorder="1" applyAlignment="1" applyProtection="1">
      <alignment wrapText="1"/>
      <protection hidden="1"/>
    </xf>
    <xf numFmtId="167" fontId="8" fillId="0" borderId="4" xfId="1" applyNumberFormat="1" applyFont="1" applyFill="1" applyBorder="1" applyAlignment="1" applyProtection="1">
      <alignment wrapText="1"/>
      <protection hidden="1"/>
    </xf>
    <xf numFmtId="49" fontId="9" fillId="0" borderId="1" xfId="1" applyNumberFormat="1" applyFont="1" applyFill="1" applyBorder="1" applyAlignment="1" applyProtection="1">
      <alignment horizontal="center" vertical="top" wrapText="1"/>
      <protection hidden="1"/>
    </xf>
    <xf numFmtId="49" fontId="9" fillId="0" borderId="3" xfId="1" applyNumberFormat="1" applyFont="1" applyFill="1" applyBorder="1" applyAlignment="1" applyProtection="1">
      <alignment horizontal="center" vertical="top" wrapText="1"/>
      <protection hidden="1"/>
    </xf>
    <xf numFmtId="49" fontId="9" fillId="0" borderId="4" xfId="1" applyNumberFormat="1" applyFont="1" applyFill="1" applyBorder="1" applyAlignment="1" applyProtection="1">
      <alignment horizontal="center" vertical="top" wrapText="1"/>
      <protection hidden="1"/>
    </xf>
    <xf numFmtId="0" fontId="8" fillId="0" borderId="2" xfId="1" applyNumberFormat="1" applyFont="1" applyFill="1" applyBorder="1" applyAlignment="1" applyProtection="1">
      <alignment horizontal="center" vertical="center"/>
      <protection hidden="1"/>
    </xf>
    <xf numFmtId="167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7" fontId="9" fillId="0" borderId="3" xfId="1" applyNumberFormat="1" applyFont="1" applyFill="1" applyBorder="1" applyAlignment="1" applyProtection="1">
      <alignment horizontal="left" vertical="center" wrapText="1"/>
      <protection hidden="1"/>
    </xf>
    <xf numFmtId="167" fontId="9" fillId="0" borderId="4" xfId="1" applyNumberFormat="1" applyFont="1" applyFill="1" applyBorder="1" applyAlignment="1" applyProtection="1">
      <alignment horizontal="left" vertical="center" wrapText="1"/>
      <protection hidden="1"/>
    </xf>
    <xf numFmtId="167" fontId="8" fillId="6" borderId="1" xfId="1" applyNumberFormat="1" applyFont="1" applyFill="1" applyBorder="1" applyAlignment="1" applyProtection="1">
      <alignment horizontal="left" vertical="center" wrapText="1"/>
      <protection hidden="1"/>
    </xf>
    <xf numFmtId="167" fontId="8" fillId="6" borderId="3" xfId="1" applyNumberFormat="1" applyFont="1" applyFill="1" applyBorder="1" applyAlignment="1" applyProtection="1">
      <alignment horizontal="left" vertical="center" wrapText="1"/>
      <protection hidden="1"/>
    </xf>
    <xf numFmtId="167" fontId="8" fillId="6" borderId="4" xfId="1" applyNumberFormat="1" applyFont="1" applyFill="1" applyBorder="1" applyAlignment="1" applyProtection="1">
      <alignment horizontal="left" vertical="center" wrapText="1"/>
      <protection hidden="1"/>
    </xf>
    <xf numFmtId="167" fontId="13" fillId="6" borderId="2" xfId="1" applyNumberFormat="1" applyFont="1" applyFill="1" applyBorder="1" applyAlignment="1" applyProtection="1">
      <alignment wrapText="1"/>
      <protection hidden="1"/>
    </xf>
    <xf numFmtId="167" fontId="15" fillId="6" borderId="2" xfId="1" applyNumberFormat="1" applyFont="1" applyFill="1" applyBorder="1" applyAlignment="1" applyProtection="1">
      <alignment wrapText="1"/>
      <protection hidden="1"/>
    </xf>
    <xf numFmtId="0" fontId="8" fillId="0" borderId="0" xfId="0" applyFont="1" applyAlignment="1">
      <alignment horizontal="center" vertical="center" wrapText="1" shrinkToFit="1"/>
    </xf>
    <xf numFmtId="0" fontId="0" fillId="0" borderId="0" xfId="0" applyAlignment="1">
      <alignment horizontal="center" wrapText="1" shrinkToFit="1"/>
    </xf>
    <xf numFmtId="0" fontId="8" fillId="0" borderId="0" xfId="0" applyFont="1" applyAlignment="1">
      <alignment horizontal="center" wrapText="1" shrinkToFit="1"/>
    </xf>
    <xf numFmtId="0" fontId="14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wrapText="1"/>
    </xf>
    <xf numFmtId="167" fontId="13" fillId="6" borderId="1" xfId="1" applyNumberFormat="1" applyFont="1" applyFill="1" applyBorder="1" applyAlignment="1" applyProtection="1">
      <alignment vertical="center" wrapText="1"/>
      <protection hidden="1"/>
    </xf>
    <xf numFmtId="167" fontId="13" fillId="6" borderId="3" xfId="1" applyNumberFormat="1" applyFont="1" applyFill="1" applyBorder="1" applyAlignment="1" applyProtection="1">
      <alignment vertical="center" wrapText="1"/>
      <protection hidden="1"/>
    </xf>
    <xf numFmtId="167" fontId="13" fillId="6" borderId="4" xfId="1" applyNumberFormat="1" applyFont="1" applyFill="1" applyBorder="1" applyAlignment="1" applyProtection="1">
      <alignment vertical="center" wrapText="1"/>
      <protection hidden="1"/>
    </xf>
    <xf numFmtId="167" fontId="8" fillId="0" borderId="1" xfId="1" applyNumberFormat="1" applyFont="1" applyFill="1" applyBorder="1" applyAlignment="1" applyProtection="1">
      <alignment horizontal="left" vertical="center" wrapText="1"/>
      <protection hidden="1"/>
    </xf>
    <xf numFmtId="167" fontId="8" fillId="0" borderId="3" xfId="1" applyNumberFormat="1" applyFont="1" applyFill="1" applyBorder="1" applyAlignment="1" applyProtection="1">
      <alignment horizontal="left" vertical="center" wrapText="1"/>
      <protection hidden="1"/>
    </xf>
    <xf numFmtId="167" fontId="8" fillId="0" borderId="4" xfId="1" applyNumberFormat="1" applyFont="1" applyFill="1" applyBorder="1" applyAlignment="1" applyProtection="1">
      <alignment horizontal="left" vertical="center" wrapText="1"/>
      <protection hidden="1"/>
    </xf>
    <xf numFmtId="167" fontId="8" fillId="0" borderId="1" xfId="1" applyNumberFormat="1" applyFont="1" applyFill="1" applyBorder="1" applyAlignment="1" applyProtection="1">
      <alignment vertical="center" wrapText="1"/>
      <protection hidden="1"/>
    </xf>
    <xf numFmtId="167" fontId="8" fillId="0" borderId="3" xfId="1" applyNumberFormat="1" applyFont="1" applyFill="1" applyBorder="1" applyAlignment="1" applyProtection="1">
      <alignment vertical="center" wrapText="1"/>
      <protection hidden="1"/>
    </xf>
    <xf numFmtId="167" fontId="8" fillId="0" borderId="4" xfId="1" applyNumberFormat="1" applyFont="1" applyFill="1" applyBorder="1" applyAlignment="1" applyProtection="1">
      <alignment vertical="center" wrapText="1"/>
      <protection hidden="1"/>
    </xf>
    <xf numFmtId="0" fontId="9" fillId="0" borderId="0" xfId="2" applyNumberFormat="1" applyFont="1" applyFill="1" applyAlignment="1" applyProtection="1">
      <alignment horizontal="center" vertical="top" wrapText="1"/>
      <protection hidden="1"/>
    </xf>
    <xf numFmtId="0" fontId="0" fillId="0" borderId="0" xfId="0" applyAlignment="1">
      <alignment vertical="top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Q146"/>
  <sheetViews>
    <sheetView showGridLines="0" tabSelected="1" topLeftCell="B1" zoomScale="80" zoomScaleNormal="80" workbookViewId="0">
      <selection activeCell="M4" sqref="M4:Q4"/>
    </sheetView>
  </sheetViews>
  <sheetFormatPr defaultColWidth="9.140625" defaultRowHeight="12.75"/>
  <cols>
    <col min="1" max="1" width="2.7109375" style="3" customWidth="1"/>
    <col min="2" max="4" width="0.5703125" style="3" customWidth="1"/>
    <col min="5" max="9" width="0.7109375" style="3" customWidth="1"/>
    <col min="10" max="10" width="34.28515625" style="3" customWidth="1"/>
    <col min="11" max="11" width="15.42578125" style="3" customWidth="1"/>
    <col min="12" max="12" width="7.7109375" style="3" customWidth="1"/>
    <col min="13" max="13" width="8" style="3" customWidth="1"/>
    <col min="14" max="14" width="7.7109375" style="3" customWidth="1"/>
    <col min="15" max="15" width="13.7109375" style="3" customWidth="1"/>
    <col min="16" max="16" width="13" style="3" customWidth="1"/>
    <col min="17" max="17" width="5.7109375" style="3" hidden="1" customWidth="1"/>
    <col min="18" max="16384" width="9.140625" style="3"/>
  </cols>
  <sheetData>
    <row r="1" spans="1:17" s="15" customFormat="1" ht="29.25" customHeight="1">
      <c r="A1" s="13"/>
      <c r="B1" s="13"/>
      <c r="C1" s="13"/>
      <c r="D1" s="13"/>
      <c r="E1" s="13"/>
      <c r="F1" s="13"/>
      <c r="G1" s="13"/>
      <c r="H1" s="13"/>
      <c r="I1" s="13"/>
      <c r="J1" s="13"/>
      <c r="K1" s="18"/>
      <c r="L1" s="18"/>
      <c r="M1" s="116" t="s">
        <v>113</v>
      </c>
      <c r="N1" s="115"/>
      <c r="O1" s="115"/>
      <c r="P1" s="115"/>
    </row>
    <row r="2" spans="1:17" s="15" customFormat="1" ht="60.75" customHeight="1">
      <c r="A2" s="13"/>
      <c r="B2" s="13"/>
      <c r="C2" s="13"/>
      <c r="D2" s="13"/>
      <c r="E2" s="13"/>
      <c r="F2" s="13"/>
      <c r="G2" s="13"/>
      <c r="H2" s="13"/>
      <c r="I2" s="13"/>
      <c r="J2" s="13"/>
      <c r="K2" s="19"/>
      <c r="L2" s="19"/>
      <c r="M2" s="114" t="s">
        <v>121</v>
      </c>
      <c r="N2" s="115"/>
      <c r="O2" s="115"/>
      <c r="P2" s="115"/>
      <c r="Q2" s="115"/>
    </row>
    <row r="3" spans="1:17" s="15" customFormat="1" ht="69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20"/>
      <c r="L3" s="20"/>
      <c r="M3" s="117" t="s">
        <v>114</v>
      </c>
      <c r="N3" s="118"/>
      <c r="O3" s="118"/>
      <c r="P3" s="118"/>
      <c r="Q3" s="118"/>
    </row>
    <row r="4" spans="1:17" s="15" customFormat="1" ht="24" customHeight="1">
      <c r="A4" s="13"/>
      <c r="B4" s="13"/>
      <c r="C4" s="13"/>
      <c r="D4" s="13"/>
      <c r="E4" s="13"/>
      <c r="F4" s="13"/>
      <c r="G4" s="13"/>
      <c r="H4" s="13"/>
      <c r="I4" s="13"/>
      <c r="J4" s="13"/>
      <c r="K4" s="53"/>
      <c r="L4" s="53"/>
      <c r="M4" s="116" t="s">
        <v>122</v>
      </c>
      <c r="N4" s="119"/>
      <c r="O4" s="119"/>
      <c r="P4" s="119"/>
      <c r="Q4" s="119"/>
    </row>
    <row r="5" spans="1:17" s="15" customFormat="1" ht="37.5" customHeight="1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7"/>
      <c r="P5" s="14"/>
    </row>
    <row r="6" spans="1:17" s="15" customFormat="1" ht="71.25" customHeight="1">
      <c r="A6" s="16"/>
      <c r="B6" s="16"/>
      <c r="C6" s="16"/>
      <c r="D6" s="16"/>
      <c r="E6" s="16"/>
      <c r="F6" s="16"/>
      <c r="G6" s="16"/>
      <c r="H6" s="16"/>
      <c r="I6" s="16"/>
      <c r="J6" s="129" t="s">
        <v>118</v>
      </c>
      <c r="K6" s="130"/>
      <c r="L6" s="130"/>
      <c r="M6" s="130"/>
      <c r="N6" s="130"/>
      <c r="O6" s="130"/>
      <c r="P6" s="130"/>
    </row>
    <row r="7" spans="1:17" ht="13.15" customHeight="1">
      <c r="A7" s="6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2"/>
      <c r="P7" s="4"/>
    </row>
    <row r="8" spans="1:17" ht="13.15" customHeight="1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4"/>
      <c r="N8" s="1"/>
      <c r="O8" s="70"/>
      <c r="P8" s="70" t="s">
        <v>117</v>
      </c>
    </row>
    <row r="9" spans="1:17" ht="103.5" customHeight="1">
      <c r="A9" s="7"/>
      <c r="B9" s="105" t="s">
        <v>9</v>
      </c>
      <c r="C9" s="105"/>
      <c r="D9" s="105"/>
      <c r="E9" s="105"/>
      <c r="F9" s="105"/>
      <c r="G9" s="105"/>
      <c r="H9" s="105"/>
      <c r="I9" s="105"/>
      <c r="J9" s="105"/>
      <c r="K9" s="21" t="s">
        <v>10</v>
      </c>
      <c r="L9" s="21" t="s">
        <v>11</v>
      </c>
      <c r="M9" s="21" t="s">
        <v>12</v>
      </c>
      <c r="N9" s="21" t="s">
        <v>13</v>
      </c>
      <c r="O9" s="22" t="s">
        <v>115</v>
      </c>
      <c r="P9" s="22" t="s">
        <v>116</v>
      </c>
      <c r="Q9" s="23"/>
    </row>
    <row r="10" spans="1:17" ht="66.75" customHeight="1">
      <c r="A10" s="24"/>
      <c r="B10" s="102" t="s">
        <v>8</v>
      </c>
      <c r="C10" s="103"/>
      <c r="D10" s="103"/>
      <c r="E10" s="103"/>
      <c r="F10" s="103"/>
      <c r="G10" s="103"/>
      <c r="H10" s="103"/>
      <c r="I10" s="103"/>
      <c r="J10" s="104"/>
      <c r="K10" s="54" t="s">
        <v>34</v>
      </c>
      <c r="L10" s="33" t="s">
        <v>3</v>
      </c>
      <c r="M10" s="34">
        <v>0</v>
      </c>
      <c r="N10" s="34">
        <v>0</v>
      </c>
      <c r="O10" s="39">
        <f t="shared" ref="O10:O15" si="0">SUM(O11)</f>
        <v>150</v>
      </c>
      <c r="P10" s="39">
        <f t="shared" ref="P10" si="1">SUM(P11)</f>
        <v>149.4</v>
      </c>
      <c r="Q10" s="39">
        <f t="shared" ref="Q10:Q12" si="2">SUM(Q11)</f>
        <v>11454910</v>
      </c>
    </row>
    <row r="11" spans="1:17" s="51" customFormat="1" ht="53.25" customHeight="1">
      <c r="A11" s="47"/>
      <c r="B11" s="92" t="s">
        <v>35</v>
      </c>
      <c r="C11" s="93"/>
      <c r="D11" s="93"/>
      <c r="E11" s="93"/>
      <c r="F11" s="93"/>
      <c r="G11" s="93"/>
      <c r="H11" s="93"/>
      <c r="I11" s="93"/>
      <c r="J11" s="94"/>
      <c r="K11" s="55" t="s">
        <v>36</v>
      </c>
      <c r="L11" s="48" t="s">
        <v>3</v>
      </c>
      <c r="M11" s="49">
        <v>0</v>
      </c>
      <c r="N11" s="49">
        <v>0</v>
      </c>
      <c r="O11" s="50">
        <f t="shared" si="0"/>
        <v>150</v>
      </c>
      <c r="P11" s="50">
        <f>SUM(P12)</f>
        <v>149.4</v>
      </c>
      <c r="Q11" s="50">
        <f t="shared" si="2"/>
        <v>11454910</v>
      </c>
    </row>
    <row r="12" spans="1:17" s="51" customFormat="1" ht="36" customHeight="1">
      <c r="A12" s="47"/>
      <c r="B12" s="95" t="s">
        <v>61</v>
      </c>
      <c r="C12" s="96"/>
      <c r="D12" s="96"/>
      <c r="E12" s="96"/>
      <c r="F12" s="96"/>
      <c r="G12" s="96"/>
      <c r="H12" s="96"/>
      <c r="I12" s="96"/>
      <c r="J12" s="97"/>
      <c r="K12" s="55" t="s">
        <v>62</v>
      </c>
      <c r="L12" s="48" t="s">
        <v>3</v>
      </c>
      <c r="M12" s="49">
        <v>0</v>
      </c>
      <c r="N12" s="49">
        <v>0</v>
      </c>
      <c r="O12" s="50">
        <f t="shared" si="0"/>
        <v>150</v>
      </c>
      <c r="P12" s="50">
        <f>SUM(P13)</f>
        <v>149.4</v>
      </c>
      <c r="Q12" s="50">
        <f t="shared" si="2"/>
        <v>11454910</v>
      </c>
    </row>
    <row r="13" spans="1:17" ht="18.75" customHeight="1">
      <c r="A13" s="24"/>
      <c r="B13" s="78" t="s">
        <v>14</v>
      </c>
      <c r="C13" s="78"/>
      <c r="D13" s="78"/>
      <c r="E13" s="78"/>
      <c r="F13" s="78"/>
      <c r="G13" s="78"/>
      <c r="H13" s="78"/>
      <c r="I13" s="78"/>
      <c r="J13" s="78"/>
      <c r="K13" s="40" t="s">
        <v>37</v>
      </c>
      <c r="L13" s="25" t="s">
        <v>3</v>
      </c>
      <c r="M13" s="26">
        <v>0</v>
      </c>
      <c r="N13" s="26">
        <v>0</v>
      </c>
      <c r="O13" s="27">
        <f t="shared" si="0"/>
        <v>150</v>
      </c>
      <c r="P13" s="27">
        <f>SUM(P14)</f>
        <v>149.4</v>
      </c>
      <c r="Q13" s="27">
        <f t="shared" ref="Q13" si="3">SUM(Q14)</f>
        <v>11454910</v>
      </c>
    </row>
    <row r="14" spans="1:17" ht="18" customHeight="1">
      <c r="A14" s="11"/>
      <c r="B14" s="78" t="s">
        <v>89</v>
      </c>
      <c r="C14" s="78"/>
      <c r="D14" s="78"/>
      <c r="E14" s="78"/>
      <c r="F14" s="78"/>
      <c r="G14" s="78"/>
      <c r="H14" s="78"/>
      <c r="I14" s="78"/>
      <c r="J14" s="78"/>
      <c r="K14" s="40" t="s">
        <v>37</v>
      </c>
      <c r="L14" s="25" t="s">
        <v>3</v>
      </c>
      <c r="M14" s="26">
        <v>8</v>
      </c>
      <c r="N14" s="26">
        <v>0</v>
      </c>
      <c r="O14" s="27">
        <f t="shared" si="0"/>
        <v>150</v>
      </c>
      <c r="P14" s="27">
        <f>SUM(P15)</f>
        <v>149.4</v>
      </c>
      <c r="Q14" s="27">
        <f>SUM(Q15)</f>
        <v>11454910</v>
      </c>
    </row>
    <row r="15" spans="1:17" ht="17.25" customHeight="1">
      <c r="A15" s="11"/>
      <c r="B15" s="78" t="s">
        <v>7</v>
      </c>
      <c r="C15" s="78"/>
      <c r="D15" s="78"/>
      <c r="E15" s="78"/>
      <c r="F15" s="78"/>
      <c r="G15" s="78"/>
      <c r="H15" s="78"/>
      <c r="I15" s="78"/>
      <c r="J15" s="78"/>
      <c r="K15" s="40" t="s">
        <v>37</v>
      </c>
      <c r="L15" s="25" t="s">
        <v>3</v>
      </c>
      <c r="M15" s="26">
        <v>8</v>
      </c>
      <c r="N15" s="26">
        <v>1</v>
      </c>
      <c r="O15" s="27">
        <f t="shared" si="0"/>
        <v>150</v>
      </c>
      <c r="P15" s="27">
        <f>SUM(P16)</f>
        <v>149.4</v>
      </c>
      <c r="Q15" s="27">
        <f t="shared" ref="Q15" si="4">SUM(Q16)</f>
        <v>11454910</v>
      </c>
    </row>
    <row r="16" spans="1:17" ht="51.75" customHeight="1">
      <c r="A16" s="11"/>
      <c r="B16" s="99" t="s">
        <v>15</v>
      </c>
      <c r="C16" s="100"/>
      <c r="D16" s="100"/>
      <c r="E16" s="100"/>
      <c r="F16" s="100"/>
      <c r="G16" s="100"/>
      <c r="H16" s="100"/>
      <c r="I16" s="100"/>
      <c r="J16" s="101"/>
      <c r="K16" s="40" t="s">
        <v>37</v>
      </c>
      <c r="L16" s="25">
        <v>240</v>
      </c>
      <c r="M16" s="26">
        <v>8</v>
      </c>
      <c r="N16" s="26">
        <v>1</v>
      </c>
      <c r="O16" s="27">
        <v>150</v>
      </c>
      <c r="P16" s="28">
        <v>149.4</v>
      </c>
      <c r="Q16" s="30">
        <v>11454910</v>
      </c>
    </row>
    <row r="17" spans="1:17" ht="108.75" customHeight="1">
      <c r="A17" s="11"/>
      <c r="B17" s="106" t="s">
        <v>6</v>
      </c>
      <c r="C17" s="107"/>
      <c r="D17" s="107"/>
      <c r="E17" s="107"/>
      <c r="F17" s="107"/>
      <c r="G17" s="107"/>
      <c r="H17" s="107"/>
      <c r="I17" s="107"/>
      <c r="J17" s="108"/>
      <c r="K17" s="54" t="s">
        <v>38</v>
      </c>
      <c r="L17" s="33" t="s">
        <v>3</v>
      </c>
      <c r="M17" s="34">
        <v>0</v>
      </c>
      <c r="N17" s="34">
        <v>0</v>
      </c>
      <c r="O17" s="35">
        <f>SUM(O19)</f>
        <v>113.4</v>
      </c>
      <c r="P17" s="35">
        <f>SUM(P19)</f>
        <v>29.6</v>
      </c>
      <c r="Q17" s="35">
        <f t="shared" ref="Q17" si="5">SUM(Q19)</f>
        <v>142300</v>
      </c>
    </row>
    <row r="18" spans="1:17" s="51" customFormat="1" ht="58.5" customHeight="1">
      <c r="A18" s="52"/>
      <c r="B18" s="85" t="s">
        <v>16</v>
      </c>
      <c r="C18" s="86"/>
      <c r="D18" s="86"/>
      <c r="E18" s="86"/>
      <c r="F18" s="86"/>
      <c r="G18" s="86"/>
      <c r="H18" s="86"/>
      <c r="I18" s="86"/>
      <c r="J18" s="87"/>
      <c r="K18" s="55" t="s">
        <v>39</v>
      </c>
      <c r="L18" s="48" t="s">
        <v>3</v>
      </c>
      <c r="M18" s="49">
        <v>0</v>
      </c>
      <c r="N18" s="49">
        <v>0</v>
      </c>
      <c r="O18" s="50">
        <f t="shared" ref="O18:P21" si="6">SUM(O19)</f>
        <v>113.4</v>
      </c>
      <c r="P18" s="50">
        <f t="shared" si="6"/>
        <v>29.6</v>
      </c>
      <c r="Q18" s="50">
        <f t="shared" ref="Q18:Q19" si="7">SUM(Q19)</f>
        <v>142300</v>
      </c>
    </row>
    <row r="19" spans="1:17" s="51" customFormat="1" ht="59.25" customHeight="1">
      <c r="A19" s="52"/>
      <c r="B19" s="120" t="s">
        <v>63</v>
      </c>
      <c r="C19" s="121"/>
      <c r="D19" s="121"/>
      <c r="E19" s="121"/>
      <c r="F19" s="121"/>
      <c r="G19" s="121"/>
      <c r="H19" s="121"/>
      <c r="I19" s="121"/>
      <c r="J19" s="122"/>
      <c r="K19" s="55" t="s">
        <v>64</v>
      </c>
      <c r="L19" s="48" t="s">
        <v>3</v>
      </c>
      <c r="M19" s="49">
        <v>0</v>
      </c>
      <c r="N19" s="49">
        <v>0</v>
      </c>
      <c r="O19" s="50">
        <f>SUM(O20)</f>
        <v>113.4</v>
      </c>
      <c r="P19" s="50">
        <f>SUM(P20)</f>
        <v>29.6</v>
      </c>
      <c r="Q19" s="50">
        <f t="shared" si="7"/>
        <v>142300</v>
      </c>
    </row>
    <row r="20" spans="1:17" ht="18.75" customHeight="1">
      <c r="A20" s="11"/>
      <c r="B20" s="78" t="s">
        <v>17</v>
      </c>
      <c r="C20" s="78"/>
      <c r="D20" s="78"/>
      <c r="E20" s="78"/>
      <c r="F20" s="78"/>
      <c r="G20" s="78"/>
      <c r="H20" s="78"/>
      <c r="I20" s="78"/>
      <c r="J20" s="78"/>
      <c r="K20" s="40" t="s">
        <v>40</v>
      </c>
      <c r="L20" s="25" t="s">
        <v>3</v>
      </c>
      <c r="M20" s="26">
        <v>0</v>
      </c>
      <c r="N20" s="26">
        <v>0</v>
      </c>
      <c r="O20" s="27">
        <f>SUM(O21)</f>
        <v>113.4</v>
      </c>
      <c r="P20" s="27">
        <f>SUM(P21)</f>
        <v>29.6</v>
      </c>
      <c r="Q20" s="27">
        <f t="shared" ref="Q20" si="8">SUM(Q21)</f>
        <v>142300</v>
      </c>
    </row>
    <row r="21" spans="1:17" ht="36.75" customHeight="1">
      <c r="A21" s="11"/>
      <c r="B21" s="123" t="s">
        <v>90</v>
      </c>
      <c r="C21" s="124"/>
      <c r="D21" s="124"/>
      <c r="E21" s="124"/>
      <c r="F21" s="124"/>
      <c r="G21" s="124"/>
      <c r="H21" s="124"/>
      <c r="I21" s="124"/>
      <c r="J21" s="125"/>
      <c r="K21" s="40" t="s">
        <v>40</v>
      </c>
      <c r="L21" s="25" t="s">
        <v>3</v>
      </c>
      <c r="M21" s="26">
        <v>3</v>
      </c>
      <c r="N21" s="26">
        <v>0</v>
      </c>
      <c r="O21" s="27">
        <f t="shared" si="6"/>
        <v>113.4</v>
      </c>
      <c r="P21" s="27">
        <f t="shared" si="6"/>
        <v>29.6</v>
      </c>
      <c r="Q21" s="27">
        <f>SUM(Q22)</f>
        <v>142300</v>
      </c>
    </row>
    <row r="22" spans="1:17" ht="68.25" customHeight="1">
      <c r="A22" s="11"/>
      <c r="B22" s="126" t="s">
        <v>18</v>
      </c>
      <c r="C22" s="127"/>
      <c r="D22" s="127"/>
      <c r="E22" s="127"/>
      <c r="F22" s="127"/>
      <c r="G22" s="127"/>
      <c r="H22" s="127"/>
      <c r="I22" s="127"/>
      <c r="J22" s="128"/>
      <c r="K22" s="40" t="s">
        <v>40</v>
      </c>
      <c r="L22" s="25" t="s">
        <v>3</v>
      </c>
      <c r="M22" s="26">
        <v>3</v>
      </c>
      <c r="N22" s="26">
        <v>9</v>
      </c>
      <c r="O22" s="27">
        <f>SUM(O23)</f>
        <v>113.4</v>
      </c>
      <c r="P22" s="27">
        <f>SUM(P23)</f>
        <v>29.6</v>
      </c>
      <c r="Q22" s="27">
        <f>SUM(Q23)</f>
        <v>142300</v>
      </c>
    </row>
    <row r="23" spans="1:17" ht="50.25" customHeight="1">
      <c r="A23" s="11"/>
      <c r="B23" s="99" t="s">
        <v>15</v>
      </c>
      <c r="C23" s="100"/>
      <c r="D23" s="100"/>
      <c r="E23" s="100"/>
      <c r="F23" s="100"/>
      <c r="G23" s="100"/>
      <c r="H23" s="100"/>
      <c r="I23" s="100"/>
      <c r="J23" s="101"/>
      <c r="K23" s="40" t="s">
        <v>40</v>
      </c>
      <c r="L23" s="25">
        <v>240</v>
      </c>
      <c r="M23" s="26">
        <v>3</v>
      </c>
      <c r="N23" s="26">
        <v>9</v>
      </c>
      <c r="O23" s="27">
        <v>113.4</v>
      </c>
      <c r="P23" s="27">
        <v>29.6</v>
      </c>
      <c r="Q23" s="30">
        <v>142300</v>
      </c>
    </row>
    <row r="24" spans="1:17" ht="75.75" customHeight="1">
      <c r="A24" s="11"/>
      <c r="B24" s="106" t="s">
        <v>5</v>
      </c>
      <c r="C24" s="107"/>
      <c r="D24" s="107"/>
      <c r="E24" s="107"/>
      <c r="F24" s="107"/>
      <c r="G24" s="107"/>
      <c r="H24" s="107"/>
      <c r="I24" s="107"/>
      <c r="J24" s="108"/>
      <c r="K24" s="54" t="s">
        <v>41</v>
      </c>
      <c r="L24" s="33" t="s">
        <v>3</v>
      </c>
      <c r="M24" s="34">
        <v>0</v>
      </c>
      <c r="N24" s="34">
        <v>0</v>
      </c>
      <c r="O24" s="35">
        <f>SUM(O25+O47+O82)</f>
        <v>478582.3</v>
      </c>
      <c r="P24" s="35">
        <f>SUM(P25+P47+P82)</f>
        <v>401730.7</v>
      </c>
      <c r="Q24" s="35">
        <f>SUM(Q25+Q47+Q82)</f>
        <v>5252511</v>
      </c>
    </row>
    <row r="25" spans="1:17" s="51" customFormat="1" ht="70.5" customHeight="1">
      <c r="A25" s="52"/>
      <c r="B25" s="92" t="s">
        <v>19</v>
      </c>
      <c r="C25" s="93"/>
      <c r="D25" s="93"/>
      <c r="E25" s="93"/>
      <c r="F25" s="93"/>
      <c r="G25" s="93"/>
      <c r="H25" s="93"/>
      <c r="I25" s="93"/>
      <c r="J25" s="94"/>
      <c r="K25" s="55" t="s">
        <v>42</v>
      </c>
      <c r="L25" s="48" t="s">
        <v>3</v>
      </c>
      <c r="M25" s="49">
        <v>0</v>
      </c>
      <c r="N25" s="49">
        <v>0</v>
      </c>
      <c r="O25" s="50">
        <f>SUM(O26)</f>
        <v>435391.2</v>
      </c>
      <c r="P25" s="50">
        <f>SUM(P26)</f>
        <v>381041.8</v>
      </c>
      <c r="Q25" s="50">
        <f t="shared" ref="Q25" si="9">SUM(Q26)</f>
        <v>5252511</v>
      </c>
    </row>
    <row r="26" spans="1:17" s="51" customFormat="1" ht="55.5" customHeight="1">
      <c r="A26" s="52"/>
      <c r="B26" s="95" t="s">
        <v>65</v>
      </c>
      <c r="C26" s="96"/>
      <c r="D26" s="96"/>
      <c r="E26" s="96"/>
      <c r="F26" s="96"/>
      <c r="G26" s="96"/>
      <c r="H26" s="96"/>
      <c r="I26" s="96"/>
      <c r="J26" s="97"/>
      <c r="K26" s="55" t="s">
        <v>66</v>
      </c>
      <c r="L26" s="48" t="s">
        <v>3</v>
      </c>
      <c r="M26" s="49">
        <v>0</v>
      </c>
      <c r="N26" s="49">
        <v>0</v>
      </c>
      <c r="O26" s="50">
        <f>SUM(O27+O31+O35+O39+O43)</f>
        <v>435391.2</v>
      </c>
      <c r="P26" s="50">
        <f>SUM(P27+P31+P35+P39+P43)</f>
        <v>381041.8</v>
      </c>
      <c r="Q26" s="50">
        <f t="shared" ref="Q26" si="10">SUM(Q27+Q31+Q35+Q39+Q43)</f>
        <v>5252511</v>
      </c>
    </row>
    <row r="27" spans="1:17" s="51" customFormat="1" ht="133.5" customHeight="1">
      <c r="A27" s="52"/>
      <c r="B27" s="109" t="s">
        <v>100</v>
      </c>
      <c r="C27" s="110"/>
      <c r="D27" s="110"/>
      <c r="E27" s="110"/>
      <c r="F27" s="110"/>
      <c r="G27" s="110"/>
      <c r="H27" s="110"/>
      <c r="I27" s="110"/>
      <c r="J27" s="111"/>
      <c r="K27" s="55" t="s">
        <v>99</v>
      </c>
      <c r="L27" s="48" t="s">
        <v>3</v>
      </c>
      <c r="M27" s="49">
        <v>0</v>
      </c>
      <c r="N27" s="49">
        <v>0</v>
      </c>
      <c r="O27" s="50">
        <f t="shared" ref="O27:P29" si="11">SUM(O28)</f>
        <v>238875.4</v>
      </c>
      <c r="P27" s="50">
        <f t="shared" si="11"/>
        <v>188220</v>
      </c>
      <c r="Q27" s="65">
        <f t="shared" ref="Q27:Q29" si="12">SUM(Q28)</f>
        <v>1750837</v>
      </c>
    </row>
    <row r="28" spans="1:17" s="51" customFormat="1" ht="27" customHeight="1">
      <c r="A28" s="52"/>
      <c r="B28" s="109" t="s">
        <v>91</v>
      </c>
      <c r="C28" s="110"/>
      <c r="D28" s="110"/>
      <c r="E28" s="110"/>
      <c r="F28" s="110"/>
      <c r="G28" s="110"/>
      <c r="H28" s="110"/>
      <c r="I28" s="110"/>
      <c r="J28" s="111"/>
      <c r="K28" s="55" t="s">
        <v>99</v>
      </c>
      <c r="L28" s="48" t="s">
        <v>3</v>
      </c>
      <c r="M28" s="49">
        <v>5</v>
      </c>
      <c r="N28" s="49">
        <v>0</v>
      </c>
      <c r="O28" s="50">
        <f t="shared" si="11"/>
        <v>238875.4</v>
      </c>
      <c r="P28" s="50">
        <f t="shared" si="11"/>
        <v>188220</v>
      </c>
      <c r="Q28" s="65">
        <f t="shared" si="12"/>
        <v>1750837</v>
      </c>
    </row>
    <row r="29" spans="1:17" s="51" customFormat="1" ht="28.5" customHeight="1">
      <c r="A29" s="52"/>
      <c r="B29" s="109" t="s">
        <v>20</v>
      </c>
      <c r="C29" s="110"/>
      <c r="D29" s="110"/>
      <c r="E29" s="110"/>
      <c r="F29" s="110"/>
      <c r="G29" s="110"/>
      <c r="H29" s="110"/>
      <c r="I29" s="110"/>
      <c r="J29" s="111"/>
      <c r="K29" s="55" t="s">
        <v>99</v>
      </c>
      <c r="L29" s="48" t="s">
        <v>3</v>
      </c>
      <c r="M29" s="49">
        <v>5</v>
      </c>
      <c r="N29" s="49">
        <v>1</v>
      </c>
      <c r="O29" s="50">
        <f t="shared" si="11"/>
        <v>238875.4</v>
      </c>
      <c r="P29" s="50">
        <f t="shared" si="11"/>
        <v>188220</v>
      </c>
      <c r="Q29" s="65">
        <f t="shared" si="12"/>
        <v>1750837</v>
      </c>
    </row>
    <row r="30" spans="1:17" s="51" customFormat="1" ht="23.25" customHeight="1">
      <c r="A30" s="52"/>
      <c r="B30" s="109" t="s">
        <v>21</v>
      </c>
      <c r="C30" s="110"/>
      <c r="D30" s="110"/>
      <c r="E30" s="110"/>
      <c r="F30" s="110"/>
      <c r="G30" s="110"/>
      <c r="H30" s="110"/>
      <c r="I30" s="110"/>
      <c r="J30" s="111"/>
      <c r="K30" s="55" t="s">
        <v>99</v>
      </c>
      <c r="L30" s="48">
        <v>410</v>
      </c>
      <c r="M30" s="49">
        <v>5</v>
      </c>
      <c r="N30" s="49">
        <v>1</v>
      </c>
      <c r="O30" s="50">
        <v>238875.4</v>
      </c>
      <c r="P30" s="50">
        <v>188220</v>
      </c>
      <c r="Q30" s="57">
        <f>SUM(Q43)</f>
        <v>1750837</v>
      </c>
    </row>
    <row r="31" spans="1:17" s="51" customFormat="1" ht="117.75" customHeight="1">
      <c r="A31" s="52"/>
      <c r="B31" s="109" t="s">
        <v>102</v>
      </c>
      <c r="C31" s="110"/>
      <c r="D31" s="110"/>
      <c r="E31" s="110"/>
      <c r="F31" s="110"/>
      <c r="G31" s="110"/>
      <c r="H31" s="110"/>
      <c r="I31" s="110"/>
      <c r="J31" s="111"/>
      <c r="K31" s="55" t="s">
        <v>103</v>
      </c>
      <c r="L31" s="48" t="s">
        <v>3</v>
      </c>
      <c r="M31" s="49">
        <v>0</v>
      </c>
      <c r="N31" s="49">
        <v>0</v>
      </c>
      <c r="O31" s="50">
        <f t="shared" ref="O31:P33" si="13">SUM(O32)</f>
        <v>186654.5</v>
      </c>
      <c r="P31" s="50">
        <f t="shared" si="13"/>
        <v>183038.8</v>
      </c>
      <c r="Q31" s="57">
        <f t="shared" ref="Q31:Q33" si="14">SUM(Q32)</f>
        <v>1750837</v>
      </c>
    </row>
    <row r="32" spans="1:17" s="51" customFormat="1" ht="26.25" customHeight="1">
      <c r="A32" s="52"/>
      <c r="B32" s="109" t="s">
        <v>91</v>
      </c>
      <c r="C32" s="110"/>
      <c r="D32" s="110"/>
      <c r="E32" s="110"/>
      <c r="F32" s="110"/>
      <c r="G32" s="110"/>
      <c r="H32" s="110"/>
      <c r="I32" s="110"/>
      <c r="J32" s="111"/>
      <c r="K32" s="55" t="s">
        <v>101</v>
      </c>
      <c r="L32" s="48" t="s">
        <v>3</v>
      </c>
      <c r="M32" s="49">
        <v>5</v>
      </c>
      <c r="N32" s="49">
        <v>0</v>
      </c>
      <c r="O32" s="50">
        <f t="shared" si="13"/>
        <v>186654.5</v>
      </c>
      <c r="P32" s="50">
        <f t="shared" si="13"/>
        <v>183038.8</v>
      </c>
      <c r="Q32" s="57">
        <f t="shared" si="14"/>
        <v>1750837</v>
      </c>
    </row>
    <row r="33" spans="1:17" s="51" customFormat="1" ht="23.25" customHeight="1">
      <c r="A33" s="52"/>
      <c r="B33" s="109" t="s">
        <v>20</v>
      </c>
      <c r="C33" s="110"/>
      <c r="D33" s="110"/>
      <c r="E33" s="110"/>
      <c r="F33" s="110"/>
      <c r="G33" s="110"/>
      <c r="H33" s="110"/>
      <c r="I33" s="110"/>
      <c r="J33" s="111"/>
      <c r="K33" s="55" t="s">
        <v>103</v>
      </c>
      <c r="L33" s="48" t="s">
        <v>3</v>
      </c>
      <c r="M33" s="49">
        <v>5</v>
      </c>
      <c r="N33" s="49">
        <v>1</v>
      </c>
      <c r="O33" s="50">
        <f t="shared" si="13"/>
        <v>186654.5</v>
      </c>
      <c r="P33" s="50">
        <f t="shared" si="13"/>
        <v>183038.8</v>
      </c>
      <c r="Q33" s="57">
        <f t="shared" si="14"/>
        <v>1750837</v>
      </c>
    </row>
    <row r="34" spans="1:17" s="51" customFormat="1" ht="23.25" customHeight="1">
      <c r="A34" s="52"/>
      <c r="B34" s="109" t="s">
        <v>21</v>
      </c>
      <c r="C34" s="110"/>
      <c r="D34" s="110"/>
      <c r="E34" s="110"/>
      <c r="F34" s="110"/>
      <c r="G34" s="110"/>
      <c r="H34" s="110"/>
      <c r="I34" s="110"/>
      <c r="J34" s="111"/>
      <c r="K34" s="55" t="s">
        <v>103</v>
      </c>
      <c r="L34" s="48">
        <v>410</v>
      </c>
      <c r="M34" s="49">
        <v>5</v>
      </c>
      <c r="N34" s="49">
        <v>1</v>
      </c>
      <c r="O34" s="50">
        <v>186654.5</v>
      </c>
      <c r="P34" s="50">
        <v>183038.8</v>
      </c>
      <c r="Q34" s="57">
        <f>SUM(Q43)</f>
        <v>1750837</v>
      </c>
    </row>
    <row r="35" spans="1:17" s="51" customFormat="1" ht="33" customHeight="1">
      <c r="A35" s="52"/>
      <c r="B35" s="109" t="s">
        <v>69</v>
      </c>
      <c r="C35" s="110"/>
      <c r="D35" s="110"/>
      <c r="E35" s="110"/>
      <c r="F35" s="110"/>
      <c r="G35" s="110"/>
      <c r="H35" s="110"/>
      <c r="I35" s="110"/>
      <c r="J35" s="111"/>
      <c r="K35" s="55" t="s">
        <v>104</v>
      </c>
      <c r="L35" s="48" t="s">
        <v>3</v>
      </c>
      <c r="M35" s="49">
        <v>0</v>
      </c>
      <c r="N35" s="49">
        <v>0</v>
      </c>
      <c r="O35" s="50">
        <f t="shared" ref="O35:P37" si="15">SUM(O36)</f>
        <v>2670.8</v>
      </c>
      <c r="P35" s="50">
        <f t="shared" si="15"/>
        <v>2592.5</v>
      </c>
      <c r="Q35" s="57">
        <f t="shared" ref="Q35:Q37" si="16">SUM(Q36)</f>
        <v>0</v>
      </c>
    </row>
    <row r="36" spans="1:17" s="51" customFormat="1" ht="21.75" customHeight="1">
      <c r="A36" s="52"/>
      <c r="B36" s="109" t="s">
        <v>91</v>
      </c>
      <c r="C36" s="110"/>
      <c r="D36" s="110"/>
      <c r="E36" s="110"/>
      <c r="F36" s="110"/>
      <c r="G36" s="110"/>
      <c r="H36" s="110"/>
      <c r="I36" s="110"/>
      <c r="J36" s="111"/>
      <c r="K36" s="55" t="s">
        <v>104</v>
      </c>
      <c r="L36" s="48" t="s">
        <v>3</v>
      </c>
      <c r="M36" s="49">
        <v>5</v>
      </c>
      <c r="N36" s="49">
        <v>0</v>
      </c>
      <c r="O36" s="50">
        <f t="shared" si="15"/>
        <v>2670.8</v>
      </c>
      <c r="P36" s="50">
        <f t="shared" si="15"/>
        <v>2592.5</v>
      </c>
      <c r="Q36" s="57">
        <f t="shared" si="16"/>
        <v>0</v>
      </c>
    </row>
    <row r="37" spans="1:17" s="51" customFormat="1" ht="19.5" customHeight="1">
      <c r="A37" s="52"/>
      <c r="B37" s="109" t="s">
        <v>20</v>
      </c>
      <c r="C37" s="110"/>
      <c r="D37" s="110"/>
      <c r="E37" s="110"/>
      <c r="F37" s="110"/>
      <c r="G37" s="110"/>
      <c r="H37" s="110"/>
      <c r="I37" s="110"/>
      <c r="J37" s="111"/>
      <c r="K37" s="55" t="s">
        <v>104</v>
      </c>
      <c r="L37" s="48" t="s">
        <v>3</v>
      </c>
      <c r="M37" s="49">
        <v>5</v>
      </c>
      <c r="N37" s="49">
        <v>1</v>
      </c>
      <c r="O37" s="50">
        <f t="shared" si="15"/>
        <v>2670.8</v>
      </c>
      <c r="P37" s="50">
        <f t="shared" si="15"/>
        <v>2592.5</v>
      </c>
      <c r="Q37" s="57">
        <f t="shared" si="16"/>
        <v>0</v>
      </c>
    </row>
    <row r="38" spans="1:17" s="51" customFormat="1" ht="51" customHeight="1">
      <c r="A38" s="52"/>
      <c r="B38" s="78" t="s">
        <v>15</v>
      </c>
      <c r="C38" s="78"/>
      <c r="D38" s="78"/>
      <c r="E38" s="78"/>
      <c r="F38" s="78"/>
      <c r="G38" s="78"/>
      <c r="H38" s="78"/>
      <c r="I38" s="78"/>
      <c r="J38" s="78"/>
      <c r="K38" s="55" t="s">
        <v>104</v>
      </c>
      <c r="L38" s="48">
        <v>240</v>
      </c>
      <c r="M38" s="49">
        <v>5</v>
      </c>
      <c r="N38" s="49">
        <v>1</v>
      </c>
      <c r="O38" s="50">
        <v>2670.8</v>
      </c>
      <c r="P38" s="50">
        <v>2592.5</v>
      </c>
      <c r="Q38" s="65"/>
    </row>
    <row r="39" spans="1:17" s="51" customFormat="1" ht="119.25" customHeight="1">
      <c r="A39" s="52"/>
      <c r="B39" s="109" t="s">
        <v>106</v>
      </c>
      <c r="C39" s="110"/>
      <c r="D39" s="110"/>
      <c r="E39" s="110"/>
      <c r="F39" s="110"/>
      <c r="G39" s="110"/>
      <c r="H39" s="110"/>
      <c r="I39" s="110"/>
      <c r="J39" s="111"/>
      <c r="K39" s="55" t="s">
        <v>105</v>
      </c>
      <c r="L39" s="48" t="s">
        <v>3</v>
      </c>
      <c r="M39" s="49">
        <v>0</v>
      </c>
      <c r="N39" s="49">
        <v>0</v>
      </c>
      <c r="O39" s="50">
        <f t="shared" ref="O39:P41" si="17">SUM(O40)</f>
        <v>7190.5</v>
      </c>
      <c r="P39" s="50">
        <f t="shared" si="17"/>
        <v>7190.5</v>
      </c>
      <c r="Q39" s="65">
        <f t="shared" ref="Q39:Q41" si="18">SUM(Q40)</f>
        <v>0</v>
      </c>
    </row>
    <row r="40" spans="1:17" s="51" customFormat="1" ht="21" customHeight="1">
      <c r="A40" s="52"/>
      <c r="B40" s="109" t="s">
        <v>91</v>
      </c>
      <c r="C40" s="110"/>
      <c r="D40" s="110"/>
      <c r="E40" s="110"/>
      <c r="F40" s="110"/>
      <c r="G40" s="110"/>
      <c r="H40" s="110"/>
      <c r="I40" s="110"/>
      <c r="J40" s="111"/>
      <c r="K40" s="55" t="s">
        <v>105</v>
      </c>
      <c r="L40" s="48" t="s">
        <v>3</v>
      </c>
      <c r="M40" s="49">
        <v>5</v>
      </c>
      <c r="N40" s="49">
        <v>0</v>
      </c>
      <c r="O40" s="50">
        <f t="shared" si="17"/>
        <v>7190.5</v>
      </c>
      <c r="P40" s="50">
        <f t="shared" si="17"/>
        <v>7190.5</v>
      </c>
      <c r="Q40" s="65">
        <f t="shared" si="18"/>
        <v>0</v>
      </c>
    </row>
    <row r="41" spans="1:17" s="51" customFormat="1" ht="25.5" customHeight="1">
      <c r="A41" s="52"/>
      <c r="B41" s="109" t="s">
        <v>20</v>
      </c>
      <c r="C41" s="110"/>
      <c r="D41" s="110"/>
      <c r="E41" s="110"/>
      <c r="F41" s="110"/>
      <c r="G41" s="110"/>
      <c r="H41" s="110"/>
      <c r="I41" s="110"/>
      <c r="J41" s="111"/>
      <c r="K41" s="55" t="s">
        <v>105</v>
      </c>
      <c r="L41" s="48" t="s">
        <v>3</v>
      </c>
      <c r="M41" s="49">
        <v>5</v>
      </c>
      <c r="N41" s="49">
        <v>1</v>
      </c>
      <c r="O41" s="50">
        <f t="shared" si="17"/>
        <v>7190.5</v>
      </c>
      <c r="P41" s="50">
        <f t="shared" si="17"/>
        <v>7190.5</v>
      </c>
      <c r="Q41" s="65">
        <f t="shared" si="18"/>
        <v>0</v>
      </c>
    </row>
    <row r="42" spans="1:17" s="51" customFormat="1" ht="20.25" customHeight="1">
      <c r="A42" s="52"/>
      <c r="B42" s="109" t="s">
        <v>21</v>
      </c>
      <c r="C42" s="110"/>
      <c r="D42" s="110"/>
      <c r="E42" s="110"/>
      <c r="F42" s="110"/>
      <c r="G42" s="110"/>
      <c r="H42" s="110"/>
      <c r="I42" s="110"/>
      <c r="J42" s="111"/>
      <c r="K42" s="55" t="s">
        <v>105</v>
      </c>
      <c r="L42" s="48">
        <v>410</v>
      </c>
      <c r="M42" s="49">
        <v>5</v>
      </c>
      <c r="N42" s="49">
        <v>1</v>
      </c>
      <c r="O42" s="50">
        <v>7190.5</v>
      </c>
      <c r="P42" s="50">
        <v>7190.5</v>
      </c>
      <c r="Q42" s="65"/>
    </row>
    <row r="43" spans="1:17" s="51" customFormat="1" ht="33" hidden="1" customHeight="1">
      <c r="A43" s="52"/>
      <c r="B43" s="109" t="s">
        <v>67</v>
      </c>
      <c r="C43" s="110"/>
      <c r="D43" s="110"/>
      <c r="E43" s="110"/>
      <c r="F43" s="110"/>
      <c r="G43" s="110"/>
      <c r="H43" s="110"/>
      <c r="I43" s="110"/>
      <c r="J43" s="111"/>
      <c r="K43" s="55" t="s">
        <v>68</v>
      </c>
      <c r="L43" s="48" t="s">
        <v>3</v>
      </c>
      <c r="M43" s="49">
        <v>0</v>
      </c>
      <c r="N43" s="49">
        <v>0</v>
      </c>
      <c r="O43" s="65">
        <f t="shared" ref="O43:P45" si="19">SUM(O44)</f>
        <v>0</v>
      </c>
      <c r="P43" s="71">
        <f t="shared" si="19"/>
        <v>0</v>
      </c>
      <c r="Q43" s="50">
        <f t="shared" ref="Q43:Q45" si="20">SUM(Q44)</f>
        <v>1750837</v>
      </c>
    </row>
    <row r="44" spans="1:17" ht="18.75" hidden="1" customHeight="1">
      <c r="A44" s="11"/>
      <c r="B44" s="91" t="s">
        <v>91</v>
      </c>
      <c r="C44" s="91"/>
      <c r="D44" s="91"/>
      <c r="E44" s="91"/>
      <c r="F44" s="91"/>
      <c r="G44" s="91"/>
      <c r="H44" s="91"/>
      <c r="I44" s="91"/>
      <c r="J44" s="91"/>
      <c r="K44" s="40" t="s">
        <v>43</v>
      </c>
      <c r="L44" s="25" t="s">
        <v>3</v>
      </c>
      <c r="M44" s="26">
        <v>5</v>
      </c>
      <c r="N44" s="26">
        <v>0</v>
      </c>
      <c r="O44" s="46">
        <f t="shared" si="19"/>
        <v>0</v>
      </c>
      <c r="P44" s="72">
        <f t="shared" si="19"/>
        <v>0</v>
      </c>
      <c r="Q44" s="27">
        <f t="shared" si="20"/>
        <v>1750837</v>
      </c>
    </row>
    <row r="45" spans="1:17" ht="17.25" hidden="1" customHeight="1">
      <c r="A45" s="11"/>
      <c r="B45" s="78" t="s">
        <v>20</v>
      </c>
      <c r="C45" s="78"/>
      <c r="D45" s="78"/>
      <c r="E45" s="78"/>
      <c r="F45" s="78"/>
      <c r="G45" s="78"/>
      <c r="H45" s="78"/>
      <c r="I45" s="78"/>
      <c r="J45" s="78"/>
      <c r="K45" s="40" t="s">
        <v>43</v>
      </c>
      <c r="L45" s="25" t="s">
        <v>3</v>
      </c>
      <c r="M45" s="26">
        <v>5</v>
      </c>
      <c r="N45" s="26">
        <v>1</v>
      </c>
      <c r="O45" s="46">
        <f t="shared" si="19"/>
        <v>0</v>
      </c>
      <c r="P45" s="72">
        <f t="shared" si="19"/>
        <v>0</v>
      </c>
      <c r="Q45" s="27">
        <f t="shared" si="20"/>
        <v>1750837</v>
      </c>
    </row>
    <row r="46" spans="1:17" ht="15.75" hidden="1" customHeight="1">
      <c r="A46" s="11"/>
      <c r="B46" s="78" t="s">
        <v>21</v>
      </c>
      <c r="C46" s="78"/>
      <c r="D46" s="78"/>
      <c r="E46" s="78"/>
      <c r="F46" s="78"/>
      <c r="G46" s="78"/>
      <c r="H46" s="78"/>
      <c r="I46" s="78"/>
      <c r="J46" s="78"/>
      <c r="K46" s="40" t="s">
        <v>43</v>
      </c>
      <c r="L46" s="25">
        <v>410</v>
      </c>
      <c r="M46" s="26">
        <v>5</v>
      </c>
      <c r="N46" s="26">
        <v>1</v>
      </c>
      <c r="O46" s="46">
        <v>0</v>
      </c>
      <c r="P46" s="73"/>
      <c r="Q46" s="29">
        <v>1750837</v>
      </c>
    </row>
    <row r="47" spans="1:17" s="51" customFormat="1" ht="69.75" customHeight="1">
      <c r="A47" s="52"/>
      <c r="B47" s="92" t="s">
        <v>51</v>
      </c>
      <c r="C47" s="93"/>
      <c r="D47" s="93"/>
      <c r="E47" s="93"/>
      <c r="F47" s="93"/>
      <c r="G47" s="93"/>
      <c r="H47" s="93"/>
      <c r="I47" s="93"/>
      <c r="J47" s="94"/>
      <c r="K47" s="55" t="s">
        <v>52</v>
      </c>
      <c r="L47" s="48">
        <v>0</v>
      </c>
      <c r="M47" s="49">
        <v>0</v>
      </c>
      <c r="N47" s="49">
        <v>0</v>
      </c>
      <c r="O47" s="50">
        <f>SUM(O48+O77)</f>
        <v>38148.799999999996</v>
      </c>
      <c r="P47" s="50">
        <f>SUM(P48+P77)</f>
        <v>15927.2</v>
      </c>
      <c r="Q47" s="57">
        <f>SUM(Q48+Q77)</f>
        <v>0</v>
      </c>
    </row>
    <row r="48" spans="1:17" ht="53.25" customHeight="1">
      <c r="A48" s="11"/>
      <c r="B48" s="74" t="s">
        <v>70</v>
      </c>
      <c r="C48" s="74"/>
      <c r="D48" s="74"/>
      <c r="E48" s="74"/>
      <c r="F48" s="74"/>
      <c r="G48" s="74"/>
      <c r="H48" s="74"/>
      <c r="I48" s="74"/>
      <c r="J48" s="74"/>
      <c r="K48" s="40" t="s">
        <v>71</v>
      </c>
      <c r="L48" s="25">
        <v>0</v>
      </c>
      <c r="M48" s="26">
        <v>5</v>
      </c>
      <c r="N48" s="26">
        <v>2</v>
      </c>
      <c r="O48" s="27">
        <f>SUM(O49+O54+O61+O65+O71)</f>
        <v>32075.399999999998</v>
      </c>
      <c r="P48" s="27">
        <f>SUM(P49+P54+P61+P65+P71)</f>
        <v>14921.2</v>
      </c>
      <c r="Q48" s="56">
        <f>SUM(Q49+Q54+Q61+Q65+Q71)</f>
        <v>0</v>
      </c>
    </row>
    <row r="49" spans="1:17" ht="50.25" customHeight="1">
      <c r="A49" s="11"/>
      <c r="B49" s="74" t="s">
        <v>23</v>
      </c>
      <c r="C49" s="74"/>
      <c r="D49" s="74"/>
      <c r="E49" s="74"/>
      <c r="F49" s="74"/>
      <c r="G49" s="74"/>
      <c r="H49" s="74"/>
      <c r="I49" s="74"/>
      <c r="J49" s="74"/>
      <c r="K49" s="55" t="s">
        <v>96</v>
      </c>
      <c r="L49" s="25">
        <v>0</v>
      </c>
      <c r="M49" s="26">
        <v>0</v>
      </c>
      <c r="N49" s="26">
        <v>0</v>
      </c>
      <c r="O49" s="27">
        <f>SUM(O50)</f>
        <v>798.5</v>
      </c>
      <c r="P49" s="27">
        <f>SUM(P50)</f>
        <v>729.09999999999991</v>
      </c>
      <c r="Q49" s="56">
        <f>SUM(Q52)</f>
        <v>0</v>
      </c>
    </row>
    <row r="50" spans="1:17" ht="16.5" customHeight="1">
      <c r="A50" s="11"/>
      <c r="B50" s="91" t="s">
        <v>91</v>
      </c>
      <c r="C50" s="91"/>
      <c r="D50" s="91"/>
      <c r="E50" s="91"/>
      <c r="F50" s="91"/>
      <c r="G50" s="91"/>
      <c r="H50" s="91"/>
      <c r="I50" s="91"/>
      <c r="J50" s="91"/>
      <c r="K50" s="55" t="s">
        <v>96</v>
      </c>
      <c r="L50" s="25">
        <v>0</v>
      </c>
      <c r="M50" s="26">
        <v>5</v>
      </c>
      <c r="N50" s="26">
        <v>0</v>
      </c>
      <c r="O50" s="27">
        <f>SUM(O51)</f>
        <v>798.5</v>
      </c>
      <c r="P50" s="27">
        <f t="shared" ref="P50:P55" si="21">SUM(P51)</f>
        <v>729.09999999999991</v>
      </c>
      <c r="Q50" s="56">
        <f t="shared" ref="Q50:Q55" si="22">SUM(Q51)</f>
        <v>0</v>
      </c>
    </row>
    <row r="51" spans="1:17" ht="18" customHeight="1">
      <c r="A51" s="11"/>
      <c r="B51" s="78" t="s">
        <v>4</v>
      </c>
      <c r="C51" s="78"/>
      <c r="D51" s="78"/>
      <c r="E51" s="78"/>
      <c r="F51" s="78"/>
      <c r="G51" s="78"/>
      <c r="H51" s="78"/>
      <c r="I51" s="78"/>
      <c r="J51" s="78"/>
      <c r="K51" s="55" t="s">
        <v>96</v>
      </c>
      <c r="L51" s="25">
        <v>0</v>
      </c>
      <c r="M51" s="26">
        <v>5</v>
      </c>
      <c r="N51" s="26">
        <v>2</v>
      </c>
      <c r="O51" s="27">
        <f>SUM(O52:O53)</f>
        <v>798.5</v>
      </c>
      <c r="P51" s="27">
        <f>SUM(P52:P53)</f>
        <v>729.09999999999991</v>
      </c>
      <c r="Q51" s="56">
        <f t="shared" si="22"/>
        <v>0</v>
      </c>
    </row>
    <row r="52" spans="1:17" ht="54" customHeight="1">
      <c r="A52" s="11"/>
      <c r="B52" s="78" t="s">
        <v>15</v>
      </c>
      <c r="C52" s="78"/>
      <c r="D52" s="78"/>
      <c r="E52" s="78"/>
      <c r="F52" s="78"/>
      <c r="G52" s="78"/>
      <c r="H52" s="78"/>
      <c r="I52" s="78"/>
      <c r="J52" s="78"/>
      <c r="K52" s="55" t="s">
        <v>96</v>
      </c>
      <c r="L52" s="25">
        <v>240</v>
      </c>
      <c r="M52" s="26">
        <v>5</v>
      </c>
      <c r="N52" s="26">
        <v>2</v>
      </c>
      <c r="O52" s="27">
        <v>282</v>
      </c>
      <c r="P52" s="27">
        <v>262.39999999999998</v>
      </c>
      <c r="Q52" s="56">
        <f t="shared" si="22"/>
        <v>0</v>
      </c>
    </row>
    <row r="53" spans="1:17" ht="19.5" customHeight="1">
      <c r="A53" s="11"/>
      <c r="B53" s="78" t="s">
        <v>21</v>
      </c>
      <c r="C53" s="78"/>
      <c r="D53" s="78"/>
      <c r="E53" s="78"/>
      <c r="F53" s="78"/>
      <c r="G53" s="78"/>
      <c r="H53" s="78"/>
      <c r="I53" s="78"/>
      <c r="J53" s="78"/>
      <c r="K53" s="55" t="s">
        <v>96</v>
      </c>
      <c r="L53" s="25">
        <v>410</v>
      </c>
      <c r="M53" s="26">
        <v>5</v>
      </c>
      <c r="N53" s="26">
        <v>2</v>
      </c>
      <c r="O53" s="27">
        <v>516.5</v>
      </c>
      <c r="P53" s="27">
        <v>466.7</v>
      </c>
      <c r="Q53" s="56">
        <f t="shared" si="22"/>
        <v>0</v>
      </c>
    </row>
    <row r="54" spans="1:17" ht="53.25" customHeight="1">
      <c r="A54" s="11"/>
      <c r="B54" s="74" t="s">
        <v>22</v>
      </c>
      <c r="C54" s="74"/>
      <c r="D54" s="74"/>
      <c r="E54" s="74"/>
      <c r="F54" s="74"/>
      <c r="G54" s="74"/>
      <c r="H54" s="74"/>
      <c r="I54" s="74"/>
      <c r="J54" s="74"/>
      <c r="K54" s="55" t="s">
        <v>72</v>
      </c>
      <c r="L54" s="25">
        <v>0</v>
      </c>
      <c r="M54" s="26">
        <v>0</v>
      </c>
      <c r="N54" s="26">
        <v>0</v>
      </c>
      <c r="O54" s="27">
        <f>SUM(O56+O58)</f>
        <v>2845.7</v>
      </c>
      <c r="P54" s="27">
        <f>SUM(P56+P58)</f>
        <v>2636.6</v>
      </c>
      <c r="Q54" s="56">
        <f t="shared" ref="Q54" si="23">SUM(Q56+Q58)</f>
        <v>0</v>
      </c>
    </row>
    <row r="55" spans="1:17" ht="20.25" customHeight="1">
      <c r="A55" s="11"/>
      <c r="B55" s="91" t="s">
        <v>91</v>
      </c>
      <c r="C55" s="91"/>
      <c r="D55" s="91"/>
      <c r="E55" s="91"/>
      <c r="F55" s="91"/>
      <c r="G55" s="91"/>
      <c r="H55" s="91"/>
      <c r="I55" s="91"/>
      <c r="J55" s="91"/>
      <c r="K55" s="40" t="s">
        <v>72</v>
      </c>
      <c r="L55" s="25">
        <v>0</v>
      </c>
      <c r="M55" s="26">
        <v>5</v>
      </c>
      <c r="N55" s="26">
        <v>0</v>
      </c>
      <c r="O55" s="27">
        <f>SUM(O56)</f>
        <v>2240.4</v>
      </c>
      <c r="P55" s="27">
        <f t="shared" si="21"/>
        <v>2233.1</v>
      </c>
      <c r="Q55" s="56">
        <f t="shared" si="22"/>
        <v>0</v>
      </c>
    </row>
    <row r="56" spans="1:17" ht="20.25" customHeight="1">
      <c r="A56" s="11"/>
      <c r="B56" s="78" t="s">
        <v>4</v>
      </c>
      <c r="C56" s="78"/>
      <c r="D56" s="78"/>
      <c r="E56" s="78"/>
      <c r="F56" s="78"/>
      <c r="G56" s="78"/>
      <c r="H56" s="78"/>
      <c r="I56" s="78"/>
      <c r="J56" s="78"/>
      <c r="K56" s="55" t="s">
        <v>73</v>
      </c>
      <c r="L56" s="25">
        <v>0</v>
      </c>
      <c r="M56" s="26">
        <v>5</v>
      </c>
      <c r="N56" s="26">
        <v>2</v>
      </c>
      <c r="O56" s="27">
        <f>SUM(O57)</f>
        <v>2240.4</v>
      </c>
      <c r="P56" s="27">
        <f>SUM(P57)</f>
        <v>2233.1</v>
      </c>
      <c r="Q56" s="56">
        <f>SUM(Q70)</f>
        <v>0</v>
      </c>
    </row>
    <row r="57" spans="1:17" ht="53.25" customHeight="1">
      <c r="A57" s="11"/>
      <c r="B57" s="78" t="s">
        <v>15</v>
      </c>
      <c r="C57" s="78"/>
      <c r="D57" s="78"/>
      <c r="E57" s="78"/>
      <c r="F57" s="78"/>
      <c r="G57" s="78"/>
      <c r="H57" s="78"/>
      <c r="I57" s="78"/>
      <c r="J57" s="78"/>
      <c r="K57" s="55" t="s">
        <v>72</v>
      </c>
      <c r="L57" s="25">
        <v>240</v>
      </c>
      <c r="M57" s="26">
        <v>5</v>
      </c>
      <c r="N57" s="26">
        <v>2</v>
      </c>
      <c r="O57" s="27">
        <v>2240.4</v>
      </c>
      <c r="P57" s="43">
        <v>2233.1</v>
      </c>
      <c r="Q57" s="61"/>
    </row>
    <row r="58" spans="1:17" ht="20.25" customHeight="1">
      <c r="A58" s="11"/>
      <c r="B58" s="78" t="s">
        <v>26</v>
      </c>
      <c r="C58" s="78"/>
      <c r="D58" s="78"/>
      <c r="E58" s="78"/>
      <c r="F58" s="78"/>
      <c r="G58" s="78"/>
      <c r="H58" s="78"/>
      <c r="I58" s="78"/>
      <c r="J58" s="78"/>
      <c r="K58" s="55" t="s">
        <v>72</v>
      </c>
      <c r="L58" s="25">
        <v>0</v>
      </c>
      <c r="M58" s="26">
        <v>5</v>
      </c>
      <c r="N58" s="26">
        <v>3</v>
      </c>
      <c r="O58" s="27">
        <f>SUM(O59:O60)</f>
        <v>605.29999999999995</v>
      </c>
      <c r="P58" s="27">
        <f>SUM(P59:P60)</f>
        <v>403.5</v>
      </c>
      <c r="Q58" s="64">
        <f>SUM(Q59:Q60)</f>
        <v>0</v>
      </c>
    </row>
    <row r="59" spans="1:17" ht="49.5" customHeight="1">
      <c r="A59" s="11"/>
      <c r="B59" s="78" t="s">
        <v>15</v>
      </c>
      <c r="C59" s="78"/>
      <c r="D59" s="78"/>
      <c r="E59" s="78"/>
      <c r="F59" s="78"/>
      <c r="G59" s="78"/>
      <c r="H59" s="78"/>
      <c r="I59" s="78"/>
      <c r="J59" s="78"/>
      <c r="K59" s="55" t="s">
        <v>72</v>
      </c>
      <c r="L59" s="25">
        <v>240</v>
      </c>
      <c r="M59" s="26">
        <v>5</v>
      </c>
      <c r="N59" s="26">
        <v>3</v>
      </c>
      <c r="O59" s="27">
        <v>204.4</v>
      </c>
      <c r="P59" s="43">
        <v>204.4</v>
      </c>
      <c r="Q59" s="61"/>
    </row>
    <row r="60" spans="1:17" ht="21" customHeight="1">
      <c r="A60" s="11"/>
      <c r="B60" s="78" t="s">
        <v>21</v>
      </c>
      <c r="C60" s="78"/>
      <c r="D60" s="78"/>
      <c r="E60" s="78"/>
      <c r="F60" s="78"/>
      <c r="G60" s="78"/>
      <c r="H60" s="78"/>
      <c r="I60" s="78"/>
      <c r="J60" s="78"/>
      <c r="K60" s="55" t="s">
        <v>72</v>
      </c>
      <c r="L60" s="25">
        <v>410</v>
      </c>
      <c r="M60" s="26">
        <v>5</v>
      </c>
      <c r="N60" s="26">
        <v>3</v>
      </c>
      <c r="O60" s="27">
        <v>400.9</v>
      </c>
      <c r="P60" s="43">
        <v>199.1</v>
      </c>
      <c r="Q60" s="61"/>
    </row>
    <row r="61" spans="1:17" ht="51" customHeight="1">
      <c r="A61" s="11"/>
      <c r="B61" s="74" t="s">
        <v>24</v>
      </c>
      <c r="C61" s="74"/>
      <c r="D61" s="74"/>
      <c r="E61" s="74"/>
      <c r="F61" s="74"/>
      <c r="G61" s="74"/>
      <c r="H61" s="74"/>
      <c r="I61" s="74"/>
      <c r="J61" s="74"/>
      <c r="K61" s="55" t="s">
        <v>107</v>
      </c>
      <c r="L61" s="25">
        <v>0</v>
      </c>
      <c r="M61" s="26">
        <v>0</v>
      </c>
      <c r="N61" s="26">
        <v>0</v>
      </c>
      <c r="O61" s="27">
        <f t="shared" ref="O61:P63" si="24">SUM(O62)</f>
        <v>468</v>
      </c>
      <c r="P61" s="27">
        <f t="shared" si="24"/>
        <v>461.8</v>
      </c>
      <c r="Q61" s="56">
        <f t="shared" ref="Q61:Q63" si="25">SUM(Q62)</f>
        <v>0</v>
      </c>
    </row>
    <row r="62" spans="1:17" ht="24.75" customHeight="1">
      <c r="A62" s="11"/>
      <c r="B62" s="99" t="s">
        <v>91</v>
      </c>
      <c r="C62" s="100"/>
      <c r="D62" s="100"/>
      <c r="E62" s="100"/>
      <c r="F62" s="100"/>
      <c r="G62" s="100"/>
      <c r="H62" s="100"/>
      <c r="I62" s="100"/>
      <c r="J62" s="101"/>
      <c r="K62" s="55" t="s">
        <v>107</v>
      </c>
      <c r="L62" s="25">
        <v>0</v>
      </c>
      <c r="M62" s="26">
        <v>5</v>
      </c>
      <c r="N62" s="26">
        <v>0</v>
      </c>
      <c r="O62" s="27">
        <f t="shared" si="24"/>
        <v>468</v>
      </c>
      <c r="P62" s="27">
        <f t="shared" si="24"/>
        <v>461.8</v>
      </c>
      <c r="Q62" s="56">
        <f t="shared" si="25"/>
        <v>0</v>
      </c>
    </row>
    <row r="63" spans="1:17" ht="19.5" customHeight="1">
      <c r="A63" s="11"/>
      <c r="B63" s="78" t="s">
        <v>4</v>
      </c>
      <c r="C63" s="78"/>
      <c r="D63" s="78"/>
      <c r="E63" s="78"/>
      <c r="F63" s="78"/>
      <c r="G63" s="78"/>
      <c r="H63" s="78"/>
      <c r="I63" s="78"/>
      <c r="J63" s="78"/>
      <c r="K63" s="55" t="s">
        <v>107</v>
      </c>
      <c r="L63" s="25">
        <v>0</v>
      </c>
      <c r="M63" s="26">
        <v>5</v>
      </c>
      <c r="N63" s="26">
        <v>2</v>
      </c>
      <c r="O63" s="27">
        <f t="shared" si="24"/>
        <v>468</v>
      </c>
      <c r="P63" s="27">
        <f t="shared" si="24"/>
        <v>461.8</v>
      </c>
      <c r="Q63" s="56">
        <f t="shared" si="25"/>
        <v>0</v>
      </c>
    </row>
    <row r="64" spans="1:17" ht="24" customHeight="1">
      <c r="A64" s="11"/>
      <c r="B64" s="78" t="s">
        <v>21</v>
      </c>
      <c r="C64" s="78"/>
      <c r="D64" s="78"/>
      <c r="E64" s="78"/>
      <c r="F64" s="78"/>
      <c r="G64" s="78"/>
      <c r="H64" s="78"/>
      <c r="I64" s="78"/>
      <c r="J64" s="78"/>
      <c r="K64" s="55" t="s">
        <v>107</v>
      </c>
      <c r="L64" s="25">
        <v>410</v>
      </c>
      <c r="M64" s="26">
        <v>5</v>
      </c>
      <c r="N64" s="26">
        <v>2</v>
      </c>
      <c r="O64" s="27">
        <v>468</v>
      </c>
      <c r="P64" s="27">
        <v>461.8</v>
      </c>
      <c r="Q64" s="56">
        <f t="shared" ref="Q64:Q66" si="26">SUM(Q65)</f>
        <v>0</v>
      </c>
    </row>
    <row r="65" spans="1:17" ht="53.25" customHeight="1">
      <c r="A65" s="11"/>
      <c r="B65" s="74" t="s">
        <v>25</v>
      </c>
      <c r="C65" s="74"/>
      <c r="D65" s="74"/>
      <c r="E65" s="74"/>
      <c r="F65" s="74"/>
      <c r="G65" s="74"/>
      <c r="H65" s="74"/>
      <c r="I65" s="74"/>
      <c r="J65" s="74"/>
      <c r="K65" s="55" t="s">
        <v>97</v>
      </c>
      <c r="L65" s="25">
        <v>0</v>
      </c>
      <c r="M65" s="26">
        <v>0</v>
      </c>
      <c r="N65" s="26">
        <v>0</v>
      </c>
      <c r="O65" s="27">
        <f>SUM(O66)</f>
        <v>2013.8999999999999</v>
      </c>
      <c r="P65" s="27">
        <f>SUM(P66)</f>
        <v>1976.3</v>
      </c>
      <c r="Q65" s="56">
        <f t="shared" si="26"/>
        <v>0</v>
      </c>
    </row>
    <row r="66" spans="1:17" ht="23.25" customHeight="1">
      <c r="A66" s="11"/>
      <c r="B66" s="91" t="s">
        <v>91</v>
      </c>
      <c r="C66" s="91"/>
      <c r="D66" s="91"/>
      <c r="E66" s="91"/>
      <c r="F66" s="91"/>
      <c r="G66" s="91"/>
      <c r="H66" s="91"/>
      <c r="I66" s="91"/>
      <c r="J66" s="91"/>
      <c r="K66" s="55" t="s">
        <v>97</v>
      </c>
      <c r="L66" s="25">
        <v>0</v>
      </c>
      <c r="M66" s="26">
        <v>5</v>
      </c>
      <c r="N66" s="26">
        <v>0</v>
      </c>
      <c r="O66" s="27">
        <f>SUM(O67)</f>
        <v>2013.8999999999999</v>
      </c>
      <c r="P66" s="27">
        <f>SUM(P67)</f>
        <v>1976.3</v>
      </c>
      <c r="Q66" s="56">
        <f t="shared" si="26"/>
        <v>0</v>
      </c>
    </row>
    <row r="67" spans="1:17" ht="18" customHeight="1">
      <c r="A67" s="11"/>
      <c r="B67" s="78" t="s">
        <v>4</v>
      </c>
      <c r="C67" s="78"/>
      <c r="D67" s="78"/>
      <c r="E67" s="78"/>
      <c r="F67" s="78"/>
      <c r="G67" s="78"/>
      <c r="H67" s="78"/>
      <c r="I67" s="78"/>
      <c r="J67" s="78"/>
      <c r="K67" s="55" t="s">
        <v>97</v>
      </c>
      <c r="L67" s="25">
        <v>0</v>
      </c>
      <c r="M67" s="26">
        <v>5</v>
      </c>
      <c r="N67" s="26">
        <v>2</v>
      </c>
      <c r="O67" s="27">
        <f>SUM(O68:O70)</f>
        <v>2013.8999999999999</v>
      </c>
      <c r="P67" s="27">
        <f>SUM(P68:P70)</f>
        <v>1976.3</v>
      </c>
      <c r="Q67" s="56">
        <f t="shared" ref="Q67" si="27">SUM(Q68:Q70)</f>
        <v>0</v>
      </c>
    </row>
    <row r="68" spans="1:17" ht="49.5" customHeight="1">
      <c r="A68" s="11"/>
      <c r="B68" s="78" t="s">
        <v>15</v>
      </c>
      <c r="C68" s="78"/>
      <c r="D68" s="78"/>
      <c r="E68" s="78"/>
      <c r="F68" s="78"/>
      <c r="G68" s="78"/>
      <c r="H68" s="78"/>
      <c r="I68" s="78"/>
      <c r="J68" s="78"/>
      <c r="K68" s="55" t="s">
        <v>97</v>
      </c>
      <c r="L68" s="25">
        <v>240</v>
      </c>
      <c r="M68" s="26">
        <v>5</v>
      </c>
      <c r="N68" s="26">
        <v>2</v>
      </c>
      <c r="O68" s="27">
        <v>24.6</v>
      </c>
      <c r="P68" s="60">
        <v>0</v>
      </c>
      <c r="Q68" s="61"/>
    </row>
    <row r="69" spans="1:17" ht="19.5" customHeight="1">
      <c r="A69" s="11"/>
      <c r="B69" s="78" t="s">
        <v>21</v>
      </c>
      <c r="C69" s="78"/>
      <c r="D69" s="78"/>
      <c r="E69" s="78"/>
      <c r="F69" s="78"/>
      <c r="G69" s="78"/>
      <c r="H69" s="78"/>
      <c r="I69" s="78"/>
      <c r="J69" s="78"/>
      <c r="K69" s="55" t="s">
        <v>97</v>
      </c>
      <c r="L69" s="25">
        <v>410</v>
      </c>
      <c r="M69" s="26">
        <v>5</v>
      </c>
      <c r="N69" s="26">
        <v>2</v>
      </c>
      <c r="O69" s="27">
        <v>1977.3</v>
      </c>
      <c r="P69" s="43">
        <v>1976.3</v>
      </c>
      <c r="Q69" s="61"/>
    </row>
    <row r="70" spans="1:17" ht="36" customHeight="1">
      <c r="A70" s="11"/>
      <c r="B70" s="78" t="s">
        <v>98</v>
      </c>
      <c r="C70" s="78"/>
      <c r="D70" s="78"/>
      <c r="E70" s="78"/>
      <c r="F70" s="78"/>
      <c r="G70" s="78"/>
      <c r="H70" s="78"/>
      <c r="I70" s="78"/>
      <c r="J70" s="78"/>
      <c r="K70" s="55" t="s">
        <v>97</v>
      </c>
      <c r="L70" s="25">
        <v>850</v>
      </c>
      <c r="M70" s="26">
        <v>5</v>
      </c>
      <c r="N70" s="26">
        <v>2</v>
      </c>
      <c r="O70" s="27">
        <v>12</v>
      </c>
      <c r="P70" s="67">
        <v>0</v>
      </c>
      <c r="Q70" s="61"/>
    </row>
    <row r="71" spans="1:17" ht="64.5" customHeight="1">
      <c r="A71" s="11"/>
      <c r="B71" s="74" t="s">
        <v>108</v>
      </c>
      <c r="C71" s="74"/>
      <c r="D71" s="74"/>
      <c r="E71" s="74"/>
      <c r="F71" s="74"/>
      <c r="G71" s="74"/>
      <c r="H71" s="74"/>
      <c r="I71" s="74"/>
      <c r="J71" s="74"/>
      <c r="K71" s="55" t="s">
        <v>109</v>
      </c>
      <c r="L71" s="25">
        <v>0</v>
      </c>
      <c r="M71" s="26">
        <v>0</v>
      </c>
      <c r="N71" s="26">
        <v>0</v>
      </c>
      <c r="O71" s="27">
        <f>SUM(O72)</f>
        <v>25949.3</v>
      </c>
      <c r="P71" s="27">
        <f>SUM(P72)</f>
        <v>9117.4</v>
      </c>
      <c r="Q71" s="56">
        <f t="shared" ref="Q71:Q72" si="28">SUM(Q72)</f>
        <v>0</v>
      </c>
    </row>
    <row r="72" spans="1:17" ht="21.75" customHeight="1">
      <c r="A72" s="11"/>
      <c r="B72" s="78" t="s">
        <v>91</v>
      </c>
      <c r="C72" s="78"/>
      <c r="D72" s="78"/>
      <c r="E72" s="78"/>
      <c r="F72" s="78"/>
      <c r="G72" s="78"/>
      <c r="H72" s="78"/>
      <c r="I72" s="78"/>
      <c r="J72" s="78"/>
      <c r="K72" s="55" t="s">
        <v>109</v>
      </c>
      <c r="L72" s="25">
        <v>0</v>
      </c>
      <c r="M72" s="26">
        <v>5</v>
      </c>
      <c r="N72" s="26">
        <v>0</v>
      </c>
      <c r="O72" s="27">
        <f>SUM(O73+O75)</f>
        <v>25949.3</v>
      </c>
      <c r="P72" s="27">
        <f>SUM(P73+P75)</f>
        <v>9117.4</v>
      </c>
      <c r="Q72" s="56">
        <f t="shared" si="28"/>
        <v>0</v>
      </c>
    </row>
    <row r="73" spans="1:17" ht="21" customHeight="1">
      <c r="A73" s="11"/>
      <c r="B73" s="78" t="s">
        <v>4</v>
      </c>
      <c r="C73" s="78"/>
      <c r="D73" s="78"/>
      <c r="E73" s="78"/>
      <c r="F73" s="78"/>
      <c r="G73" s="78"/>
      <c r="H73" s="78"/>
      <c r="I73" s="78"/>
      <c r="J73" s="78"/>
      <c r="K73" s="55" t="s">
        <v>109</v>
      </c>
      <c r="L73" s="25">
        <v>0</v>
      </c>
      <c r="M73" s="26">
        <v>5</v>
      </c>
      <c r="N73" s="26">
        <v>2</v>
      </c>
      <c r="O73" s="27">
        <f>SUM(O74)</f>
        <v>6696.2</v>
      </c>
      <c r="P73" s="27">
        <f>SUM(P74)</f>
        <v>5658.5</v>
      </c>
      <c r="Q73" s="56">
        <f>SUM(Q76)</f>
        <v>0</v>
      </c>
    </row>
    <row r="74" spans="1:17" ht="20.25" customHeight="1">
      <c r="A74" s="11"/>
      <c r="B74" s="78" t="s">
        <v>21</v>
      </c>
      <c r="C74" s="78"/>
      <c r="D74" s="78"/>
      <c r="E74" s="78"/>
      <c r="F74" s="78"/>
      <c r="G74" s="78"/>
      <c r="H74" s="78"/>
      <c r="I74" s="78"/>
      <c r="J74" s="78"/>
      <c r="K74" s="55" t="s">
        <v>109</v>
      </c>
      <c r="L74" s="25">
        <v>410</v>
      </c>
      <c r="M74" s="26">
        <v>5</v>
      </c>
      <c r="N74" s="26">
        <v>2</v>
      </c>
      <c r="O74" s="27">
        <v>6696.2</v>
      </c>
      <c r="P74" s="27">
        <v>5658.5</v>
      </c>
      <c r="Q74" s="56">
        <f>SUM(Q76)</f>
        <v>0</v>
      </c>
    </row>
    <row r="75" spans="1:17" ht="20.25" customHeight="1">
      <c r="A75" s="11"/>
      <c r="B75" s="78" t="s">
        <v>26</v>
      </c>
      <c r="C75" s="78"/>
      <c r="D75" s="78"/>
      <c r="E75" s="78"/>
      <c r="F75" s="78"/>
      <c r="G75" s="78"/>
      <c r="H75" s="78"/>
      <c r="I75" s="78"/>
      <c r="J75" s="78"/>
      <c r="K75" s="55" t="s">
        <v>109</v>
      </c>
      <c r="L75" s="25">
        <v>0</v>
      </c>
      <c r="M75" s="26">
        <v>5</v>
      </c>
      <c r="N75" s="26">
        <v>3</v>
      </c>
      <c r="O75" s="27">
        <f>SUM(O76)</f>
        <v>19253.099999999999</v>
      </c>
      <c r="P75" s="27">
        <f>SUM(P76)</f>
        <v>3458.9</v>
      </c>
      <c r="Q75" s="56">
        <f t="shared" ref="Q75:Q76" si="29">SUM(Q76)</f>
        <v>0</v>
      </c>
    </row>
    <row r="76" spans="1:17" ht="53.25" customHeight="1">
      <c r="A76" s="11"/>
      <c r="B76" s="78" t="s">
        <v>15</v>
      </c>
      <c r="C76" s="78"/>
      <c r="D76" s="78"/>
      <c r="E76" s="78"/>
      <c r="F76" s="78"/>
      <c r="G76" s="78"/>
      <c r="H76" s="78"/>
      <c r="I76" s="78"/>
      <c r="J76" s="78"/>
      <c r="K76" s="55" t="s">
        <v>109</v>
      </c>
      <c r="L76" s="25">
        <v>240</v>
      </c>
      <c r="M76" s="26">
        <v>5</v>
      </c>
      <c r="N76" s="26">
        <v>3</v>
      </c>
      <c r="O76" s="27">
        <v>19253.099999999999</v>
      </c>
      <c r="P76" s="27">
        <v>3458.9</v>
      </c>
      <c r="Q76" s="56">
        <f t="shared" si="29"/>
        <v>0</v>
      </c>
    </row>
    <row r="77" spans="1:17" ht="56.25" customHeight="1">
      <c r="A77" s="11"/>
      <c r="B77" s="74" t="s">
        <v>74</v>
      </c>
      <c r="C77" s="74"/>
      <c r="D77" s="74"/>
      <c r="E77" s="74"/>
      <c r="F77" s="74"/>
      <c r="G77" s="74"/>
      <c r="H77" s="74"/>
      <c r="I77" s="74"/>
      <c r="J77" s="74"/>
      <c r="K77" s="40" t="s">
        <v>75</v>
      </c>
      <c r="L77" s="25">
        <v>0</v>
      </c>
      <c r="M77" s="26">
        <v>0</v>
      </c>
      <c r="N77" s="26">
        <v>0</v>
      </c>
      <c r="O77" s="27">
        <f t="shared" ref="O77:Q77" si="30">SUM(O78)</f>
        <v>6073.4</v>
      </c>
      <c r="P77" s="27">
        <f t="shared" si="30"/>
        <v>1006</v>
      </c>
      <c r="Q77" s="56">
        <f t="shared" si="30"/>
        <v>0</v>
      </c>
    </row>
    <row r="78" spans="1:17" ht="32.25" customHeight="1">
      <c r="A78" s="11"/>
      <c r="B78" s="74" t="s">
        <v>27</v>
      </c>
      <c r="C78" s="74"/>
      <c r="D78" s="74"/>
      <c r="E78" s="74"/>
      <c r="F78" s="74"/>
      <c r="G78" s="74"/>
      <c r="H78" s="74"/>
      <c r="I78" s="74"/>
      <c r="J78" s="74"/>
      <c r="K78" s="40" t="s">
        <v>53</v>
      </c>
      <c r="L78" s="25">
        <v>0</v>
      </c>
      <c r="M78" s="26">
        <v>0</v>
      </c>
      <c r="N78" s="26">
        <v>0</v>
      </c>
      <c r="O78" s="27">
        <f>SUM(O80)</f>
        <v>6073.4</v>
      </c>
      <c r="P78" s="27">
        <f>SUM(P80)</f>
        <v>1006</v>
      </c>
      <c r="Q78" s="56">
        <f t="shared" ref="Q78" si="31">SUM(Q80)</f>
        <v>0</v>
      </c>
    </row>
    <row r="79" spans="1:17" ht="18" customHeight="1">
      <c r="A79" s="11"/>
      <c r="B79" s="91" t="s">
        <v>91</v>
      </c>
      <c r="C79" s="91"/>
      <c r="D79" s="91"/>
      <c r="E79" s="91"/>
      <c r="F79" s="91"/>
      <c r="G79" s="91"/>
      <c r="H79" s="91"/>
      <c r="I79" s="91"/>
      <c r="J79" s="91"/>
      <c r="K79" s="40" t="s">
        <v>53</v>
      </c>
      <c r="L79" s="25">
        <v>0</v>
      </c>
      <c r="M79" s="26">
        <v>5</v>
      </c>
      <c r="N79" s="26">
        <v>0</v>
      </c>
      <c r="O79" s="27">
        <f>SUM(O80)</f>
        <v>6073.4</v>
      </c>
      <c r="P79" s="27">
        <f>SUM(P80)</f>
        <v>1006</v>
      </c>
      <c r="Q79" s="56">
        <f t="shared" ref="Q79" si="32">SUM(Q80)</f>
        <v>0</v>
      </c>
    </row>
    <row r="80" spans="1:17" ht="21" customHeight="1">
      <c r="A80" s="11"/>
      <c r="B80" s="78" t="s">
        <v>26</v>
      </c>
      <c r="C80" s="78"/>
      <c r="D80" s="78"/>
      <c r="E80" s="78"/>
      <c r="F80" s="78"/>
      <c r="G80" s="78"/>
      <c r="H80" s="78"/>
      <c r="I80" s="78"/>
      <c r="J80" s="78"/>
      <c r="K80" s="40" t="s">
        <v>53</v>
      </c>
      <c r="L80" s="25">
        <v>0</v>
      </c>
      <c r="M80" s="26">
        <v>5</v>
      </c>
      <c r="N80" s="26">
        <v>3</v>
      </c>
      <c r="O80" s="27">
        <f>SUM(O81)</f>
        <v>6073.4</v>
      </c>
      <c r="P80" s="27">
        <f t="shared" ref="P80" si="33">SUM(P81)</f>
        <v>1006</v>
      </c>
      <c r="Q80" s="56">
        <f t="shared" ref="Q80" si="34">SUM(Q81)</f>
        <v>0</v>
      </c>
    </row>
    <row r="81" spans="1:17" ht="59.25" customHeight="1">
      <c r="A81" s="11"/>
      <c r="B81" s="78" t="s">
        <v>15</v>
      </c>
      <c r="C81" s="78"/>
      <c r="D81" s="78"/>
      <c r="E81" s="78"/>
      <c r="F81" s="78"/>
      <c r="G81" s="78"/>
      <c r="H81" s="78"/>
      <c r="I81" s="78"/>
      <c r="J81" s="78"/>
      <c r="K81" s="40" t="s">
        <v>53</v>
      </c>
      <c r="L81" s="25">
        <v>240</v>
      </c>
      <c r="M81" s="26">
        <v>5</v>
      </c>
      <c r="N81" s="26">
        <v>3</v>
      </c>
      <c r="O81" s="27">
        <v>6073.4</v>
      </c>
      <c r="P81" s="27">
        <v>1006</v>
      </c>
      <c r="Q81" s="68"/>
    </row>
    <row r="82" spans="1:17" s="51" customFormat="1" ht="54.75" customHeight="1">
      <c r="A82" s="52"/>
      <c r="B82" s="92" t="s">
        <v>44</v>
      </c>
      <c r="C82" s="93"/>
      <c r="D82" s="93"/>
      <c r="E82" s="93"/>
      <c r="F82" s="93"/>
      <c r="G82" s="93"/>
      <c r="H82" s="93"/>
      <c r="I82" s="93"/>
      <c r="J82" s="94"/>
      <c r="K82" s="55" t="s">
        <v>45</v>
      </c>
      <c r="L82" s="48">
        <v>0</v>
      </c>
      <c r="M82" s="49">
        <v>0</v>
      </c>
      <c r="N82" s="49">
        <v>0</v>
      </c>
      <c r="O82" s="50">
        <f>SUM(O83+O89+O99+O105+O118)</f>
        <v>5042.3</v>
      </c>
      <c r="P82" s="50">
        <f>SUM(P83+P89+P99+P105+P118)</f>
        <v>4761.7000000000007</v>
      </c>
      <c r="Q82" s="50">
        <f t="shared" ref="Q82" si="35">SUM(Q83+Q89+Q99+Q105+Q118)</f>
        <v>0</v>
      </c>
    </row>
    <row r="83" spans="1:17" ht="54" customHeight="1">
      <c r="A83" s="11"/>
      <c r="B83" s="112" t="s">
        <v>76</v>
      </c>
      <c r="C83" s="112"/>
      <c r="D83" s="112"/>
      <c r="E83" s="112"/>
      <c r="F83" s="112"/>
      <c r="G83" s="112"/>
      <c r="H83" s="112"/>
      <c r="I83" s="112"/>
      <c r="J83" s="112"/>
      <c r="K83" s="55" t="s">
        <v>77</v>
      </c>
      <c r="L83" s="25">
        <v>0</v>
      </c>
      <c r="M83" s="26">
        <v>0</v>
      </c>
      <c r="N83" s="26">
        <v>0</v>
      </c>
      <c r="O83" s="27">
        <f t="shared" ref="O83:P85" si="36">SUM(O84)</f>
        <v>2378.4</v>
      </c>
      <c r="P83" s="27">
        <f t="shared" si="36"/>
        <v>2311.9</v>
      </c>
      <c r="Q83" s="27">
        <f t="shared" ref="Q83" si="37">SUM(Q84)</f>
        <v>0</v>
      </c>
    </row>
    <row r="84" spans="1:17" ht="52.5" customHeight="1">
      <c r="A84" s="11"/>
      <c r="B84" s="74" t="s">
        <v>23</v>
      </c>
      <c r="C84" s="74"/>
      <c r="D84" s="74"/>
      <c r="E84" s="74"/>
      <c r="F84" s="74"/>
      <c r="G84" s="74"/>
      <c r="H84" s="74"/>
      <c r="I84" s="74"/>
      <c r="J84" s="74"/>
      <c r="K84" s="40" t="s">
        <v>46</v>
      </c>
      <c r="L84" s="25">
        <v>0</v>
      </c>
      <c r="M84" s="26">
        <v>0</v>
      </c>
      <c r="N84" s="26">
        <v>0</v>
      </c>
      <c r="O84" s="27">
        <f t="shared" si="36"/>
        <v>2378.4</v>
      </c>
      <c r="P84" s="27">
        <f t="shared" si="36"/>
        <v>2311.9</v>
      </c>
      <c r="Q84" s="27">
        <f t="shared" ref="Q84" si="38">SUM(Q85)</f>
        <v>0</v>
      </c>
    </row>
    <row r="85" spans="1:17" ht="19.5" customHeight="1">
      <c r="A85" s="11"/>
      <c r="B85" s="91" t="s">
        <v>91</v>
      </c>
      <c r="C85" s="91"/>
      <c r="D85" s="91"/>
      <c r="E85" s="91"/>
      <c r="F85" s="91"/>
      <c r="G85" s="91"/>
      <c r="H85" s="91"/>
      <c r="I85" s="91"/>
      <c r="J85" s="91"/>
      <c r="K85" s="55" t="s">
        <v>46</v>
      </c>
      <c r="L85" s="25">
        <v>0</v>
      </c>
      <c r="M85" s="26">
        <v>5</v>
      </c>
      <c r="N85" s="26">
        <v>0</v>
      </c>
      <c r="O85" s="27">
        <f t="shared" si="36"/>
        <v>2378.4</v>
      </c>
      <c r="P85" s="27">
        <f t="shared" si="36"/>
        <v>2311.9</v>
      </c>
      <c r="Q85" s="27">
        <f t="shared" ref="Q85" si="39">SUM(Q86)</f>
        <v>0</v>
      </c>
    </row>
    <row r="86" spans="1:17" ht="20.25" customHeight="1">
      <c r="A86" s="11"/>
      <c r="B86" s="78" t="s">
        <v>4</v>
      </c>
      <c r="C86" s="78"/>
      <c r="D86" s="78"/>
      <c r="E86" s="78"/>
      <c r="F86" s="78"/>
      <c r="G86" s="78"/>
      <c r="H86" s="78"/>
      <c r="I86" s="78"/>
      <c r="J86" s="78"/>
      <c r="K86" s="55" t="s">
        <v>46</v>
      </c>
      <c r="L86" s="25">
        <v>0</v>
      </c>
      <c r="M86" s="26">
        <v>5</v>
      </c>
      <c r="N86" s="26">
        <v>2</v>
      </c>
      <c r="O86" s="27">
        <f>SUM(O87:O88)</f>
        <v>2378.4</v>
      </c>
      <c r="P86" s="27">
        <f>SUM(P87:P88)</f>
        <v>2311.9</v>
      </c>
      <c r="Q86" s="27">
        <f t="shared" ref="Q86" si="40">SUM(Q87:Q88)</f>
        <v>0</v>
      </c>
    </row>
    <row r="87" spans="1:17" ht="52.5" customHeight="1">
      <c r="A87" s="11"/>
      <c r="B87" s="98" t="s">
        <v>15</v>
      </c>
      <c r="C87" s="98"/>
      <c r="D87" s="98"/>
      <c r="E87" s="98"/>
      <c r="F87" s="98"/>
      <c r="G87" s="98"/>
      <c r="H87" s="98"/>
      <c r="I87" s="98"/>
      <c r="J87" s="98"/>
      <c r="K87" s="55" t="s">
        <v>46</v>
      </c>
      <c r="L87" s="25">
        <v>240</v>
      </c>
      <c r="M87" s="26">
        <v>5</v>
      </c>
      <c r="N87" s="26">
        <v>2</v>
      </c>
      <c r="O87" s="27">
        <v>2304.5</v>
      </c>
      <c r="P87" s="43">
        <v>2238</v>
      </c>
      <c r="Q87" s="45"/>
    </row>
    <row r="88" spans="1:17" ht="18" customHeight="1">
      <c r="A88" s="11"/>
      <c r="B88" s="98" t="s">
        <v>21</v>
      </c>
      <c r="C88" s="98"/>
      <c r="D88" s="98"/>
      <c r="E88" s="98"/>
      <c r="F88" s="98"/>
      <c r="G88" s="98"/>
      <c r="H88" s="98"/>
      <c r="I88" s="98"/>
      <c r="J88" s="98"/>
      <c r="K88" s="55" t="s">
        <v>46</v>
      </c>
      <c r="L88" s="25">
        <v>410</v>
      </c>
      <c r="M88" s="26">
        <v>5</v>
      </c>
      <c r="N88" s="26">
        <v>2</v>
      </c>
      <c r="O88" s="27">
        <v>73.900000000000006</v>
      </c>
      <c r="P88" s="43">
        <v>73.900000000000006</v>
      </c>
      <c r="Q88" s="45"/>
    </row>
    <row r="89" spans="1:17" ht="57" customHeight="1">
      <c r="A89" s="11"/>
      <c r="B89" s="74" t="s">
        <v>78</v>
      </c>
      <c r="C89" s="74"/>
      <c r="D89" s="74"/>
      <c r="E89" s="74"/>
      <c r="F89" s="74"/>
      <c r="G89" s="74"/>
      <c r="H89" s="74"/>
      <c r="I89" s="74"/>
      <c r="J89" s="74"/>
      <c r="K89" s="40" t="s">
        <v>79</v>
      </c>
      <c r="L89" s="25">
        <v>0</v>
      </c>
      <c r="M89" s="26">
        <v>0</v>
      </c>
      <c r="N89" s="26">
        <v>0</v>
      </c>
      <c r="O89" s="27">
        <f>SUM(O90+O95)</f>
        <v>460.6</v>
      </c>
      <c r="P89" s="27">
        <f>SUM(P90+P95)</f>
        <v>321.7</v>
      </c>
      <c r="Q89" s="27">
        <f t="shared" ref="Q89" si="41">SUM(Q90+Q95)</f>
        <v>0</v>
      </c>
    </row>
    <row r="90" spans="1:17" ht="54.75" customHeight="1">
      <c r="A90" s="11"/>
      <c r="B90" s="74" t="s">
        <v>24</v>
      </c>
      <c r="C90" s="74"/>
      <c r="D90" s="74"/>
      <c r="E90" s="74"/>
      <c r="F90" s="74"/>
      <c r="G90" s="74"/>
      <c r="H90" s="74"/>
      <c r="I90" s="74"/>
      <c r="J90" s="74"/>
      <c r="K90" s="40" t="s">
        <v>47</v>
      </c>
      <c r="L90" s="25">
        <v>0</v>
      </c>
      <c r="M90" s="26">
        <v>0</v>
      </c>
      <c r="N90" s="26">
        <v>0</v>
      </c>
      <c r="O90" s="27">
        <f t="shared" ref="O90:P91" si="42">SUM(O91)</f>
        <v>184.6</v>
      </c>
      <c r="P90" s="27">
        <f t="shared" si="42"/>
        <v>67</v>
      </c>
      <c r="Q90" s="27">
        <f t="shared" ref="Q90" si="43">SUM(Q91)</f>
        <v>0</v>
      </c>
    </row>
    <row r="91" spans="1:17" ht="24" customHeight="1">
      <c r="A91" s="11"/>
      <c r="B91" s="91" t="s">
        <v>91</v>
      </c>
      <c r="C91" s="91"/>
      <c r="D91" s="91"/>
      <c r="E91" s="91"/>
      <c r="F91" s="91"/>
      <c r="G91" s="91"/>
      <c r="H91" s="91"/>
      <c r="I91" s="91"/>
      <c r="J91" s="91"/>
      <c r="K91" s="40" t="s">
        <v>47</v>
      </c>
      <c r="L91" s="25">
        <v>0</v>
      </c>
      <c r="M91" s="26">
        <v>5</v>
      </c>
      <c r="N91" s="26">
        <v>0</v>
      </c>
      <c r="O91" s="27">
        <f t="shared" si="42"/>
        <v>184.6</v>
      </c>
      <c r="P91" s="27">
        <f t="shared" si="42"/>
        <v>67</v>
      </c>
      <c r="Q91" s="27">
        <f t="shared" ref="Q91" si="44">SUM(Q92)</f>
        <v>0</v>
      </c>
    </row>
    <row r="92" spans="1:17" ht="21" customHeight="1">
      <c r="A92" s="11"/>
      <c r="B92" s="78" t="s">
        <v>4</v>
      </c>
      <c r="C92" s="78"/>
      <c r="D92" s="78"/>
      <c r="E92" s="78"/>
      <c r="F92" s="78"/>
      <c r="G92" s="78"/>
      <c r="H92" s="78"/>
      <c r="I92" s="78"/>
      <c r="J92" s="78"/>
      <c r="K92" s="40" t="s">
        <v>47</v>
      </c>
      <c r="L92" s="25">
        <v>0</v>
      </c>
      <c r="M92" s="26">
        <v>5</v>
      </c>
      <c r="N92" s="26">
        <v>2</v>
      </c>
      <c r="O92" s="27">
        <f>SUM(O93:O94)</f>
        <v>184.6</v>
      </c>
      <c r="P92" s="27">
        <f t="shared" ref="P92" si="45">SUM(P93:P94)</f>
        <v>67</v>
      </c>
      <c r="Q92" s="27">
        <f t="shared" ref="Q92" si="46">SUM(Q93:Q94)</f>
        <v>0</v>
      </c>
    </row>
    <row r="93" spans="1:17" ht="51" customHeight="1">
      <c r="A93" s="11"/>
      <c r="B93" s="78" t="s">
        <v>15</v>
      </c>
      <c r="C93" s="78"/>
      <c r="D93" s="78"/>
      <c r="E93" s="78"/>
      <c r="F93" s="78"/>
      <c r="G93" s="78"/>
      <c r="H93" s="78"/>
      <c r="I93" s="78"/>
      <c r="J93" s="78"/>
      <c r="K93" s="40" t="s">
        <v>47</v>
      </c>
      <c r="L93" s="25">
        <v>240</v>
      </c>
      <c r="M93" s="26">
        <v>5</v>
      </c>
      <c r="N93" s="26">
        <v>2</v>
      </c>
      <c r="O93" s="27">
        <v>184.6</v>
      </c>
      <c r="P93" s="43">
        <v>67</v>
      </c>
      <c r="Q93" s="45"/>
    </row>
    <row r="94" spans="1:17" ht="19.5" hidden="1" customHeight="1">
      <c r="A94" s="11"/>
      <c r="B94" s="78" t="s">
        <v>21</v>
      </c>
      <c r="C94" s="78"/>
      <c r="D94" s="78"/>
      <c r="E94" s="78"/>
      <c r="F94" s="78"/>
      <c r="G94" s="78"/>
      <c r="H94" s="78"/>
      <c r="I94" s="78"/>
      <c r="J94" s="78"/>
      <c r="K94" s="40" t="s">
        <v>47</v>
      </c>
      <c r="L94" s="25">
        <v>410</v>
      </c>
      <c r="M94" s="26">
        <v>5</v>
      </c>
      <c r="N94" s="26">
        <v>2</v>
      </c>
      <c r="O94" s="46">
        <v>0</v>
      </c>
      <c r="P94" s="43"/>
      <c r="Q94" s="45"/>
    </row>
    <row r="95" spans="1:17" ht="66.75" customHeight="1">
      <c r="A95" s="11"/>
      <c r="B95" s="74" t="s">
        <v>111</v>
      </c>
      <c r="C95" s="74"/>
      <c r="D95" s="74"/>
      <c r="E95" s="74"/>
      <c r="F95" s="74"/>
      <c r="G95" s="74"/>
      <c r="H95" s="74"/>
      <c r="I95" s="74"/>
      <c r="J95" s="74"/>
      <c r="K95" s="40" t="s">
        <v>112</v>
      </c>
      <c r="L95" s="25">
        <v>0</v>
      </c>
      <c r="M95" s="26">
        <v>0</v>
      </c>
      <c r="N95" s="26">
        <v>0</v>
      </c>
      <c r="O95" s="27">
        <f>SUM(O96)</f>
        <v>276</v>
      </c>
      <c r="P95" s="27">
        <f>SUM(P96)</f>
        <v>254.7</v>
      </c>
      <c r="Q95" s="46">
        <f t="shared" ref="Q95:Q96" si="47">SUM(Q96)</f>
        <v>0</v>
      </c>
    </row>
    <row r="96" spans="1:17" ht="19.5" customHeight="1">
      <c r="A96" s="11"/>
      <c r="B96" s="91" t="s">
        <v>91</v>
      </c>
      <c r="C96" s="91"/>
      <c r="D96" s="91"/>
      <c r="E96" s="91"/>
      <c r="F96" s="91"/>
      <c r="G96" s="91"/>
      <c r="H96" s="91"/>
      <c r="I96" s="91"/>
      <c r="J96" s="91"/>
      <c r="K96" s="40" t="s">
        <v>112</v>
      </c>
      <c r="L96" s="25">
        <v>0</v>
      </c>
      <c r="M96" s="26">
        <v>5</v>
      </c>
      <c r="N96" s="26">
        <v>0</v>
      </c>
      <c r="O96" s="27">
        <f>SUM(O97)</f>
        <v>276</v>
      </c>
      <c r="P96" s="27">
        <f>SUM(P97)</f>
        <v>254.7</v>
      </c>
      <c r="Q96" s="46">
        <f t="shared" si="47"/>
        <v>0</v>
      </c>
    </row>
    <row r="97" spans="1:17" ht="19.5" customHeight="1">
      <c r="A97" s="11"/>
      <c r="B97" s="78" t="s">
        <v>4</v>
      </c>
      <c r="C97" s="78"/>
      <c r="D97" s="78"/>
      <c r="E97" s="78"/>
      <c r="F97" s="78"/>
      <c r="G97" s="78"/>
      <c r="H97" s="78"/>
      <c r="I97" s="78"/>
      <c r="J97" s="78"/>
      <c r="K97" s="40" t="s">
        <v>112</v>
      </c>
      <c r="L97" s="25">
        <v>0</v>
      </c>
      <c r="M97" s="26">
        <v>5</v>
      </c>
      <c r="N97" s="26">
        <v>2</v>
      </c>
      <c r="O97" s="27">
        <f>SUM(O98)</f>
        <v>276</v>
      </c>
      <c r="P97" s="27">
        <f t="shared" ref="P97" si="48">SUM(P98)</f>
        <v>254.7</v>
      </c>
      <c r="Q97" s="46">
        <f t="shared" ref="Q97" si="49">SUM(Q98)</f>
        <v>0</v>
      </c>
    </row>
    <row r="98" spans="1:17" ht="51.75" customHeight="1">
      <c r="A98" s="11"/>
      <c r="B98" s="98" t="s">
        <v>15</v>
      </c>
      <c r="C98" s="98"/>
      <c r="D98" s="98"/>
      <c r="E98" s="98"/>
      <c r="F98" s="98"/>
      <c r="G98" s="98"/>
      <c r="H98" s="98"/>
      <c r="I98" s="98"/>
      <c r="J98" s="98"/>
      <c r="K98" s="40" t="s">
        <v>112</v>
      </c>
      <c r="L98" s="25">
        <v>240</v>
      </c>
      <c r="M98" s="26">
        <v>5</v>
      </c>
      <c r="N98" s="26">
        <v>2</v>
      </c>
      <c r="O98" s="27">
        <v>276</v>
      </c>
      <c r="P98" s="43">
        <v>254.7</v>
      </c>
      <c r="Q98" s="69"/>
    </row>
    <row r="99" spans="1:17" ht="60.75" customHeight="1">
      <c r="A99" s="11"/>
      <c r="B99" s="74" t="s">
        <v>80</v>
      </c>
      <c r="C99" s="74"/>
      <c r="D99" s="74"/>
      <c r="E99" s="74"/>
      <c r="F99" s="74"/>
      <c r="G99" s="74"/>
      <c r="H99" s="74"/>
      <c r="I99" s="74"/>
      <c r="J99" s="74"/>
      <c r="K99" s="40" t="s">
        <v>81</v>
      </c>
      <c r="L99" s="25">
        <v>0</v>
      </c>
      <c r="M99" s="26">
        <v>0</v>
      </c>
      <c r="N99" s="26">
        <v>0</v>
      </c>
      <c r="O99" s="27">
        <f t="shared" ref="O99:P101" si="50">SUM(O100)</f>
        <v>57.3</v>
      </c>
      <c r="P99" s="27">
        <f t="shared" si="50"/>
        <v>53.3</v>
      </c>
      <c r="Q99" s="27">
        <f t="shared" ref="Q99" si="51">SUM(Q100)</f>
        <v>0</v>
      </c>
    </row>
    <row r="100" spans="1:17" ht="50.25" customHeight="1">
      <c r="A100" s="11"/>
      <c r="B100" s="78" t="s">
        <v>25</v>
      </c>
      <c r="C100" s="78"/>
      <c r="D100" s="78"/>
      <c r="E100" s="78"/>
      <c r="F100" s="78"/>
      <c r="G100" s="78"/>
      <c r="H100" s="78"/>
      <c r="I100" s="78"/>
      <c r="J100" s="78"/>
      <c r="K100" s="40" t="s">
        <v>48</v>
      </c>
      <c r="L100" s="25">
        <v>0</v>
      </c>
      <c r="M100" s="26">
        <v>0</v>
      </c>
      <c r="N100" s="26">
        <v>0</v>
      </c>
      <c r="O100" s="27">
        <f t="shared" si="50"/>
        <v>57.3</v>
      </c>
      <c r="P100" s="27">
        <f t="shared" si="50"/>
        <v>53.3</v>
      </c>
      <c r="Q100" s="27">
        <f t="shared" ref="Q100" si="52">SUM(Q101)</f>
        <v>0</v>
      </c>
    </row>
    <row r="101" spans="1:17" ht="27" customHeight="1">
      <c r="A101" s="11"/>
      <c r="B101" s="91" t="s">
        <v>91</v>
      </c>
      <c r="C101" s="91"/>
      <c r="D101" s="91"/>
      <c r="E101" s="91"/>
      <c r="F101" s="91"/>
      <c r="G101" s="91"/>
      <c r="H101" s="91"/>
      <c r="I101" s="91"/>
      <c r="J101" s="91"/>
      <c r="K101" s="40" t="s">
        <v>48</v>
      </c>
      <c r="L101" s="25">
        <v>0</v>
      </c>
      <c r="M101" s="26">
        <v>5</v>
      </c>
      <c r="N101" s="26">
        <v>0</v>
      </c>
      <c r="O101" s="27">
        <f t="shared" si="50"/>
        <v>57.3</v>
      </c>
      <c r="P101" s="27">
        <f t="shared" si="50"/>
        <v>53.3</v>
      </c>
      <c r="Q101" s="27">
        <f t="shared" ref="Q101" si="53">SUM(Q102)</f>
        <v>0</v>
      </c>
    </row>
    <row r="102" spans="1:17" ht="21" customHeight="1">
      <c r="A102" s="11"/>
      <c r="B102" s="78" t="s">
        <v>4</v>
      </c>
      <c r="C102" s="78"/>
      <c r="D102" s="78"/>
      <c r="E102" s="78"/>
      <c r="F102" s="78"/>
      <c r="G102" s="78"/>
      <c r="H102" s="78"/>
      <c r="I102" s="78"/>
      <c r="J102" s="78"/>
      <c r="K102" s="40" t="s">
        <v>48</v>
      </c>
      <c r="L102" s="25">
        <v>0</v>
      </c>
      <c r="M102" s="26">
        <v>5</v>
      </c>
      <c r="N102" s="26">
        <v>2</v>
      </c>
      <c r="O102" s="27">
        <f>SUM(O103:O104)</f>
        <v>57.3</v>
      </c>
      <c r="P102" s="27">
        <f>SUM(P103:P104)</f>
        <v>53.3</v>
      </c>
      <c r="Q102" s="27">
        <f t="shared" ref="Q102" si="54">SUM(Q103:Q104)</f>
        <v>0</v>
      </c>
    </row>
    <row r="103" spans="1:17" ht="50.25" customHeight="1">
      <c r="A103" s="11"/>
      <c r="B103" s="78" t="s">
        <v>15</v>
      </c>
      <c r="C103" s="78"/>
      <c r="D103" s="78"/>
      <c r="E103" s="78"/>
      <c r="F103" s="78"/>
      <c r="G103" s="78"/>
      <c r="H103" s="78"/>
      <c r="I103" s="78"/>
      <c r="J103" s="78"/>
      <c r="K103" s="40" t="s">
        <v>48</v>
      </c>
      <c r="L103" s="25">
        <v>240</v>
      </c>
      <c r="M103" s="26">
        <v>5</v>
      </c>
      <c r="N103" s="26">
        <v>2</v>
      </c>
      <c r="O103" s="27">
        <v>57.3</v>
      </c>
      <c r="P103" s="28">
        <v>53.3</v>
      </c>
      <c r="Q103" s="31"/>
    </row>
    <row r="104" spans="1:17" ht="23.25" hidden="1" customHeight="1">
      <c r="A104" s="11"/>
      <c r="B104" s="78" t="s">
        <v>21</v>
      </c>
      <c r="C104" s="78"/>
      <c r="D104" s="78"/>
      <c r="E104" s="78"/>
      <c r="F104" s="78"/>
      <c r="G104" s="78"/>
      <c r="H104" s="78"/>
      <c r="I104" s="78"/>
      <c r="J104" s="78"/>
      <c r="K104" s="40" t="s">
        <v>48</v>
      </c>
      <c r="L104" s="25">
        <v>410</v>
      </c>
      <c r="M104" s="26">
        <v>5</v>
      </c>
      <c r="N104" s="26">
        <v>2</v>
      </c>
      <c r="O104" s="46">
        <v>0</v>
      </c>
      <c r="P104" s="28"/>
      <c r="Q104" s="31"/>
    </row>
    <row r="105" spans="1:17" ht="69.75" customHeight="1">
      <c r="A105" s="11"/>
      <c r="B105" s="74" t="s">
        <v>82</v>
      </c>
      <c r="C105" s="74"/>
      <c r="D105" s="74"/>
      <c r="E105" s="74"/>
      <c r="F105" s="74"/>
      <c r="G105" s="74"/>
      <c r="H105" s="74"/>
      <c r="I105" s="74"/>
      <c r="J105" s="74"/>
      <c r="K105" s="40" t="s">
        <v>83</v>
      </c>
      <c r="L105" s="25">
        <v>0</v>
      </c>
      <c r="M105" s="26">
        <v>0</v>
      </c>
      <c r="N105" s="26">
        <v>0</v>
      </c>
      <c r="O105" s="27">
        <f>SUM(O106+O110+O114)</f>
        <v>2146</v>
      </c>
      <c r="P105" s="27">
        <f>SUM(P106+P110+P114)</f>
        <v>2074.8000000000002</v>
      </c>
      <c r="Q105" s="46">
        <f t="shared" ref="Q105" si="55">SUM(Q106+Q114)</f>
        <v>0</v>
      </c>
    </row>
    <row r="106" spans="1:17" ht="18" customHeight="1">
      <c r="A106" s="11"/>
      <c r="B106" s="78" t="s">
        <v>28</v>
      </c>
      <c r="C106" s="78"/>
      <c r="D106" s="78"/>
      <c r="E106" s="78"/>
      <c r="F106" s="78"/>
      <c r="G106" s="78"/>
      <c r="H106" s="78"/>
      <c r="I106" s="78"/>
      <c r="J106" s="78"/>
      <c r="K106" s="55" t="s">
        <v>49</v>
      </c>
      <c r="L106" s="25">
        <v>0</v>
      </c>
      <c r="M106" s="26">
        <v>0</v>
      </c>
      <c r="N106" s="26">
        <v>0</v>
      </c>
      <c r="O106" s="27">
        <f t="shared" ref="O106:P108" si="56">SUM(O107)</f>
        <v>1552.3</v>
      </c>
      <c r="P106" s="27">
        <f t="shared" si="56"/>
        <v>1533.4</v>
      </c>
      <c r="Q106" s="46">
        <f t="shared" ref="Q106" si="57">SUM(Q107)</f>
        <v>0</v>
      </c>
    </row>
    <row r="107" spans="1:17" ht="17.25" customHeight="1">
      <c r="A107" s="11"/>
      <c r="B107" s="91" t="s">
        <v>91</v>
      </c>
      <c r="C107" s="91"/>
      <c r="D107" s="91"/>
      <c r="E107" s="91"/>
      <c r="F107" s="91"/>
      <c r="G107" s="91"/>
      <c r="H107" s="91"/>
      <c r="I107" s="91"/>
      <c r="J107" s="91"/>
      <c r="K107" s="55" t="s">
        <v>49</v>
      </c>
      <c r="L107" s="25">
        <v>0</v>
      </c>
      <c r="M107" s="26">
        <v>5</v>
      </c>
      <c r="N107" s="26">
        <v>0</v>
      </c>
      <c r="O107" s="27">
        <f t="shared" si="56"/>
        <v>1552.3</v>
      </c>
      <c r="P107" s="27">
        <f t="shared" si="56"/>
        <v>1533.4</v>
      </c>
      <c r="Q107" s="46">
        <f t="shared" ref="Q107" si="58">SUM(Q108)</f>
        <v>0</v>
      </c>
    </row>
    <row r="108" spans="1:17" ht="18.75" customHeight="1">
      <c r="A108" s="11"/>
      <c r="B108" s="91" t="s">
        <v>26</v>
      </c>
      <c r="C108" s="91"/>
      <c r="D108" s="91"/>
      <c r="E108" s="91"/>
      <c r="F108" s="91"/>
      <c r="G108" s="91"/>
      <c r="H108" s="91"/>
      <c r="I108" s="91"/>
      <c r="J108" s="91"/>
      <c r="K108" s="55" t="s">
        <v>49</v>
      </c>
      <c r="L108" s="25">
        <v>0</v>
      </c>
      <c r="M108" s="26">
        <v>5</v>
      </c>
      <c r="N108" s="26">
        <v>3</v>
      </c>
      <c r="O108" s="27">
        <f t="shared" si="56"/>
        <v>1552.3</v>
      </c>
      <c r="P108" s="27">
        <f t="shared" si="56"/>
        <v>1533.4</v>
      </c>
      <c r="Q108" s="46">
        <f t="shared" ref="Q108" si="59">SUM(Q109)</f>
        <v>0</v>
      </c>
    </row>
    <row r="109" spans="1:17" ht="54.75" customHeight="1">
      <c r="A109" s="11"/>
      <c r="B109" s="78" t="s">
        <v>15</v>
      </c>
      <c r="C109" s="78"/>
      <c r="D109" s="78"/>
      <c r="E109" s="78"/>
      <c r="F109" s="78"/>
      <c r="G109" s="78"/>
      <c r="H109" s="78"/>
      <c r="I109" s="78"/>
      <c r="J109" s="78"/>
      <c r="K109" s="55" t="s">
        <v>49</v>
      </c>
      <c r="L109" s="25">
        <v>240</v>
      </c>
      <c r="M109" s="26">
        <v>5</v>
      </c>
      <c r="N109" s="26">
        <v>3</v>
      </c>
      <c r="O109" s="27">
        <v>1552.3</v>
      </c>
      <c r="P109" s="27">
        <v>1533.4</v>
      </c>
      <c r="Q109" s="66"/>
    </row>
    <row r="110" spans="1:17" ht="54" customHeight="1">
      <c r="A110" s="11"/>
      <c r="B110" s="74" t="s">
        <v>22</v>
      </c>
      <c r="C110" s="78"/>
      <c r="D110" s="78"/>
      <c r="E110" s="78"/>
      <c r="F110" s="78"/>
      <c r="G110" s="78"/>
      <c r="H110" s="78"/>
      <c r="I110" s="78"/>
      <c r="J110" s="78"/>
      <c r="K110" s="40" t="s">
        <v>110</v>
      </c>
      <c r="L110" s="25">
        <v>0</v>
      </c>
      <c r="M110" s="26">
        <v>0</v>
      </c>
      <c r="N110" s="26">
        <v>0</v>
      </c>
      <c r="O110" s="27">
        <f t="shared" ref="O110:P112" si="60">SUM(O111)</f>
        <v>593.70000000000005</v>
      </c>
      <c r="P110" s="27">
        <f t="shared" si="60"/>
        <v>541.4</v>
      </c>
      <c r="Q110" s="46">
        <f t="shared" ref="Q110:Q112" si="61">SUM(Q111)</f>
        <v>0</v>
      </c>
    </row>
    <row r="111" spans="1:17" ht="19.5" customHeight="1">
      <c r="A111" s="11"/>
      <c r="B111" s="78" t="s">
        <v>91</v>
      </c>
      <c r="C111" s="78"/>
      <c r="D111" s="78"/>
      <c r="E111" s="78"/>
      <c r="F111" s="78"/>
      <c r="G111" s="78"/>
      <c r="H111" s="78"/>
      <c r="I111" s="78"/>
      <c r="J111" s="78"/>
      <c r="K111" s="40" t="s">
        <v>110</v>
      </c>
      <c r="L111" s="25">
        <v>0</v>
      </c>
      <c r="M111" s="26">
        <v>5</v>
      </c>
      <c r="N111" s="26">
        <v>0</v>
      </c>
      <c r="O111" s="27">
        <f t="shared" si="60"/>
        <v>593.70000000000005</v>
      </c>
      <c r="P111" s="27">
        <f t="shared" si="60"/>
        <v>541.4</v>
      </c>
      <c r="Q111" s="46">
        <f t="shared" si="61"/>
        <v>0</v>
      </c>
    </row>
    <row r="112" spans="1:17" ht="20.25" customHeight="1">
      <c r="A112" s="11"/>
      <c r="B112" s="78" t="s">
        <v>4</v>
      </c>
      <c r="C112" s="78"/>
      <c r="D112" s="78"/>
      <c r="E112" s="78"/>
      <c r="F112" s="78"/>
      <c r="G112" s="78"/>
      <c r="H112" s="78"/>
      <c r="I112" s="78"/>
      <c r="J112" s="78"/>
      <c r="K112" s="40" t="s">
        <v>110</v>
      </c>
      <c r="L112" s="25">
        <v>0</v>
      </c>
      <c r="M112" s="26">
        <v>5</v>
      </c>
      <c r="N112" s="26">
        <v>2</v>
      </c>
      <c r="O112" s="27">
        <f t="shared" si="60"/>
        <v>593.70000000000005</v>
      </c>
      <c r="P112" s="27">
        <f t="shared" si="60"/>
        <v>541.4</v>
      </c>
      <c r="Q112" s="46">
        <f t="shared" si="61"/>
        <v>0</v>
      </c>
    </row>
    <row r="113" spans="1:17" ht="52.5" customHeight="1">
      <c r="A113" s="11"/>
      <c r="B113" s="78" t="s">
        <v>15</v>
      </c>
      <c r="C113" s="78"/>
      <c r="D113" s="78"/>
      <c r="E113" s="78"/>
      <c r="F113" s="78"/>
      <c r="G113" s="78"/>
      <c r="H113" s="78"/>
      <c r="I113" s="78"/>
      <c r="J113" s="78"/>
      <c r="K113" s="40" t="s">
        <v>110</v>
      </c>
      <c r="L113" s="25">
        <v>240</v>
      </c>
      <c r="M113" s="26">
        <v>5</v>
      </c>
      <c r="N113" s="26">
        <v>2</v>
      </c>
      <c r="O113" s="27">
        <v>593.70000000000005</v>
      </c>
      <c r="P113" s="27">
        <v>541.4</v>
      </c>
      <c r="Q113" s="46"/>
    </row>
    <row r="114" spans="1:17" ht="20.25" hidden="1" customHeight="1">
      <c r="A114" s="11"/>
      <c r="B114" s="74" t="s">
        <v>84</v>
      </c>
      <c r="C114" s="74"/>
      <c r="D114" s="74"/>
      <c r="E114" s="74"/>
      <c r="F114" s="74"/>
      <c r="G114" s="74"/>
      <c r="H114" s="74"/>
      <c r="I114" s="74"/>
      <c r="J114" s="74"/>
      <c r="K114" s="40" t="s">
        <v>85</v>
      </c>
      <c r="L114" s="25">
        <v>0</v>
      </c>
      <c r="M114" s="26">
        <v>0</v>
      </c>
      <c r="N114" s="26">
        <v>0</v>
      </c>
      <c r="O114" s="46">
        <f t="shared" ref="O114:P116" si="62">SUM(O115)</f>
        <v>0</v>
      </c>
      <c r="P114" s="46">
        <f t="shared" si="62"/>
        <v>0</v>
      </c>
      <c r="Q114" s="46">
        <f t="shared" ref="Q114" si="63">SUM(Q115)</f>
        <v>0</v>
      </c>
    </row>
    <row r="115" spans="1:17" ht="16.5" hidden="1" customHeight="1">
      <c r="A115" s="11"/>
      <c r="B115" s="91" t="s">
        <v>91</v>
      </c>
      <c r="C115" s="91"/>
      <c r="D115" s="91"/>
      <c r="E115" s="91"/>
      <c r="F115" s="91"/>
      <c r="G115" s="91"/>
      <c r="H115" s="91"/>
      <c r="I115" s="91"/>
      <c r="J115" s="91"/>
      <c r="K115" s="40" t="s">
        <v>85</v>
      </c>
      <c r="L115" s="25">
        <v>0</v>
      </c>
      <c r="M115" s="26">
        <v>5</v>
      </c>
      <c r="N115" s="26">
        <v>0</v>
      </c>
      <c r="O115" s="46">
        <f t="shared" si="62"/>
        <v>0</v>
      </c>
      <c r="P115" s="46">
        <f t="shared" si="62"/>
        <v>0</v>
      </c>
      <c r="Q115" s="46">
        <f t="shared" ref="Q115:Q116" si="64">SUM(Q116)</f>
        <v>0</v>
      </c>
    </row>
    <row r="116" spans="1:17" ht="19.5" hidden="1" customHeight="1">
      <c r="A116" s="11"/>
      <c r="B116" s="78" t="s">
        <v>20</v>
      </c>
      <c r="C116" s="78"/>
      <c r="D116" s="78"/>
      <c r="E116" s="78"/>
      <c r="F116" s="78"/>
      <c r="G116" s="78"/>
      <c r="H116" s="78"/>
      <c r="I116" s="78"/>
      <c r="J116" s="78"/>
      <c r="K116" s="40" t="s">
        <v>85</v>
      </c>
      <c r="L116" s="25">
        <v>0</v>
      </c>
      <c r="M116" s="26">
        <v>5</v>
      </c>
      <c r="N116" s="26">
        <v>1</v>
      </c>
      <c r="O116" s="46">
        <f t="shared" si="62"/>
        <v>0</v>
      </c>
      <c r="P116" s="46">
        <f t="shared" si="62"/>
        <v>0</v>
      </c>
      <c r="Q116" s="46">
        <f t="shared" si="64"/>
        <v>0</v>
      </c>
    </row>
    <row r="117" spans="1:17" ht="45" hidden="1" customHeight="1">
      <c r="A117" s="11"/>
      <c r="B117" s="78" t="s">
        <v>15</v>
      </c>
      <c r="C117" s="78"/>
      <c r="D117" s="78"/>
      <c r="E117" s="78"/>
      <c r="F117" s="78"/>
      <c r="G117" s="78"/>
      <c r="H117" s="78"/>
      <c r="I117" s="78"/>
      <c r="J117" s="78"/>
      <c r="K117" s="40" t="s">
        <v>85</v>
      </c>
      <c r="L117" s="25">
        <v>240</v>
      </c>
      <c r="M117" s="26">
        <v>5</v>
      </c>
      <c r="N117" s="26">
        <v>1</v>
      </c>
      <c r="O117" s="46">
        <v>0</v>
      </c>
      <c r="P117" s="46">
        <v>0</v>
      </c>
      <c r="Q117" s="66"/>
    </row>
    <row r="118" spans="1:17" ht="74.25" hidden="1" customHeight="1">
      <c r="A118" s="11"/>
      <c r="B118" s="74" t="s">
        <v>93</v>
      </c>
      <c r="C118" s="74"/>
      <c r="D118" s="74"/>
      <c r="E118" s="74"/>
      <c r="F118" s="74"/>
      <c r="G118" s="74"/>
      <c r="H118" s="74"/>
      <c r="I118" s="74"/>
      <c r="J118" s="74"/>
      <c r="K118" s="40" t="s">
        <v>94</v>
      </c>
      <c r="L118" s="25">
        <v>0</v>
      </c>
      <c r="M118" s="26">
        <v>0</v>
      </c>
      <c r="N118" s="26">
        <v>0</v>
      </c>
      <c r="O118" s="46">
        <f t="shared" ref="O118:P121" si="65">SUM(O119)</f>
        <v>0</v>
      </c>
      <c r="P118" s="27">
        <f t="shared" si="65"/>
        <v>0</v>
      </c>
      <c r="Q118" s="27">
        <f t="shared" ref="Q118" si="66">SUM(Q119)</f>
        <v>0</v>
      </c>
    </row>
    <row r="119" spans="1:17" ht="30.75" hidden="1" customHeight="1">
      <c r="A119" s="11"/>
      <c r="B119" s="74" t="s">
        <v>33</v>
      </c>
      <c r="C119" s="74"/>
      <c r="D119" s="74"/>
      <c r="E119" s="74"/>
      <c r="F119" s="74"/>
      <c r="G119" s="74"/>
      <c r="H119" s="74"/>
      <c r="I119" s="74"/>
      <c r="J119" s="74"/>
      <c r="K119" s="40" t="s">
        <v>50</v>
      </c>
      <c r="L119" s="25">
        <v>0</v>
      </c>
      <c r="M119" s="26">
        <v>0</v>
      </c>
      <c r="N119" s="26">
        <v>0</v>
      </c>
      <c r="O119" s="46">
        <f t="shared" si="65"/>
        <v>0</v>
      </c>
      <c r="P119" s="27">
        <f t="shared" si="65"/>
        <v>0</v>
      </c>
      <c r="Q119" s="27">
        <f t="shared" ref="Q119" si="67">SUM(Q120)</f>
        <v>0</v>
      </c>
    </row>
    <row r="120" spans="1:17" ht="18.75" hidden="1" customHeight="1">
      <c r="A120" s="11"/>
      <c r="B120" s="91" t="s">
        <v>91</v>
      </c>
      <c r="C120" s="91"/>
      <c r="D120" s="91"/>
      <c r="E120" s="91"/>
      <c r="F120" s="91"/>
      <c r="G120" s="91"/>
      <c r="H120" s="91"/>
      <c r="I120" s="91"/>
      <c r="J120" s="91"/>
      <c r="K120" s="40" t="s">
        <v>50</v>
      </c>
      <c r="L120" s="25">
        <v>0</v>
      </c>
      <c r="M120" s="26">
        <v>5</v>
      </c>
      <c r="N120" s="26">
        <v>0</v>
      </c>
      <c r="O120" s="46">
        <f t="shared" si="65"/>
        <v>0</v>
      </c>
      <c r="P120" s="27">
        <f t="shared" si="65"/>
        <v>0</v>
      </c>
      <c r="Q120" s="27">
        <f t="shared" ref="Q120" si="68">SUM(Q121)</f>
        <v>0</v>
      </c>
    </row>
    <row r="121" spans="1:17" ht="22.5" hidden="1" customHeight="1">
      <c r="A121" s="11"/>
      <c r="B121" s="91" t="s">
        <v>26</v>
      </c>
      <c r="C121" s="91"/>
      <c r="D121" s="91"/>
      <c r="E121" s="91"/>
      <c r="F121" s="91"/>
      <c r="G121" s="91"/>
      <c r="H121" s="91"/>
      <c r="I121" s="91"/>
      <c r="J121" s="91"/>
      <c r="K121" s="40" t="s">
        <v>50</v>
      </c>
      <c r="L121" s="25">
        <v>0</v>
      </c>
      <c r="M121" s="26">
        <v>5</v>
      </c>
      <c r="N121" s="26">
        <v>3</v>
      </c>
      <c r="O121" s="46">
        <f t="shared" si="65"/>
        <v>0</v>
      </c>
      <c r="P121" s="27">
        <f t="shared" si="65"/>
        <v>0</v>
      </c>
      <c r="Q121" s="27">
        <f t="shared" ref="Q121" si="69">SUM(Q122)</f>
        <v>0</v>
      </c>
    </row>
    <row r="122" spans="1:17" ht="49.5" hidden="1" customHeight="1">
      <c r="A122" s="11"/>
      <c r="B122" s="78" t="s">
        <v>15</v>
      </c>
      <c r="C122" s="78"/>
      <c r="D122" s="78"/>
      <c r="E122" s="78"/>
      <c r="F122" s="78"/>
      <c r="G122" s="78"/>
      <c r="H122" s="78"/>
      <c r="I122" s="78"/>
      <c r="J122" s="78"/>
      <c r="K122" s="40" t="s">
        <v>50</v>
      </c>
      <c r="L122" s="25">
        <v>240</v>
      </c>
      <c r="M122" s="26">
        <v>5</v>
      </c>
      <c r="N122" s="26">
        <v>3</v>
      </c>
      <c r="O122" s="46">
        <v>0</v>
      </c>
      <c r="P122" s="27"/>
      <c r="Q122" s="58"/>
    </row>
    <row r="123" spans="1:17" ht="137.25" customHeight="1">
      <c r="A123" s="11"/>
      <c r="B123" s="106" t="s">
        <v>95</v>
      </c>
      <c r="C123" s="107"/>
      <c r="D123" s="107"/>
      <c r="E123" s="107"/>
      <c r="F123" s="107"/>
      <c r="G123" s="107"/>
      <c r="H123" s="107"/>
      <c r="I123" s="107"/>
      <c r="J123" s="108"/>
      <c r="K123" s="54" t="s">
        <v>54</v>
      </c>
      <c r="L123" s="33">
        <v>0</v>
      </c>
      <c r="M123" s="34">
        <v>0</v>
      </c>
      <c r="N123" s="34">
        <v>0</v>
      </c>
      <c r="O123" s="35">
        <f>SUM(O124+O131)</f>
        <v>2499.9</v>
      </c>
      <c r="P123" s="35">
        <f>SUM(P124+P131)</f>
        <v>2486.1999999999998</v>
      </c>
      <c r="Q123" s="35">
        <f t="shared" ref="Q123" si="70">SUM(Q124+Q131)</f>
        <v>0</v>
      </c>
    </row>
    <row r="124" spans="1:17" s="51" customFormat="1" ht="55.5" customHeight="1">
      <c r="A124" s="52"/>
      <c r="B124" s="113" t="s">
        <v>29</v>
      </c>
      <c r="C124" s="113"/>
      <c r="D124" s="113"/>
      <c r="E124" s="113"/>
      <c r="F124" s="113"/>
      <c r="G124" s="113"/>
      <c r="H124" s="113"/>
      <c r="I124" s="113"/>
      <c r="J124" s="113"/>
      <c r="K124" s="55" t="s">
        <v>55</v>
      </c>
      <c r="L124" s="48">
        <v>0</v>
      </c>
      <c r="M124" s="49">
        <v>0</v>
      </c>
      <c r="N124" s="49">
        <v>0</v>
      </c>
      <c r="O124" s="50">
        <f>SUM(O125)</f>
        <v>1533.2</v>
      </c>
      <c r="P124" s="50">
        <f t="shared" ref="P124" si="71">SUM(P125)</f>
        <v>1533.2</v>
      </c>
      <c r="Q124" s="50">
        <f t="shared" ref="Q124:Q125" si="72">SUM(Q125)</f>
        <v>0</v>
      </c>
    </row>
    <row r="125" spans="1:17" ht="52.5" customHeight="1">
      <c r="A125" s="11"/>
      <c r="B125" s="74" t="s">
        <v>86</v>
      </c>
      <c r="C125" s="74"/>
      <c r="D125" s="74"/>
      <c r="E125" s="74"/>
      <c r="F125" s="74"/>
      <c r="G125" s="74"/>
      <c r="H125" s="74"/>
      <c r="I125" s="74"/>
      <c r="J125" s="74"/>
      <c r="K125" s="40" t="s">
        <v>87</v>
      </c>
      <c r="L125" s="25">
        <v>0</v>
      </c>
      <c r="M125" s="26">
        <v>0</v>
      </c>
      <c r="N125" s="26">
        <v>0</v>
      </c>
      <c r="O125" s="27">
        <f>SUM(O126)</f>
        <v>1533.2</v>
      </c>
      <c r="P125" s="27">
        <f>SUM(P126)</f>
        <v>1533.2</v>
      </c>
      <c r="Q125" s="27">
        <f t="shared" si="72"/>
        <v>0</v>
      </c>
    </row>
    <row r="126" spans="1:17" ht="37.5" customHeight="1">
      <c r="A126" s="11"/>
      <c r="B126" s="74" t="s">
        <v>56</v>
      </c>
      <c r="C126" s="74"/>
      <c r="D126" s="74"/>
      <c r="E126" s="74"/>
      <c r="F126" s="74"/>
      <c r="G126" s="74"/>
      <c r="H126" s="74"/>
      <c r="I126" s="74"/>
      <c r="J126" s="74"/>
      <c r="K126" s="40" t="s">
        <v>57</v>
      </c>
      <c r="L126" s="25">
        <v>0</v>
      </c>
      <c r="M126" s="26">
        <v>0</v>
      </c>
      <c r="N126" s="26">
        <v>0</v>
      </c>
      <c r="O126" s="27">
        <f>SUM(O127)</f>
        <v>1533.2</v>
      </c>
      <c r="P126" s="27">
        <f t="shared" ref="P126:Q127" si="73">SUM(P127)</f>
        <v>1533.2</v>
      </c>
      <c r="Q126" s="27">
        <f t="shared" si="73"/>
        <v>0</v>
      </c>
    </row>
    <row r="127" spans="1:17" ht="24" customHeight="1">
      <c r="A127" s="11"/>
      <c r="B127" s="78" t="s">
        <v>92</v>
      </c>
      <c r="C127" s="78"/>
      <c r="D127" s="78"/>
      <c r="E127" s="78"/>
      <c r="F127" s="78"/>
      <c r="G127" s="78"/>
      <c r="H127" s="78"/>
      <c r="I127" s="78"/>
      <c r="J127" s="78"/>
      <c r="K127" s="40" t="s">
        <v>57</v>
      </c>
      <c r="L127" s="25">
        <v>0</v>
      </c>
      <c r="M127" s="26">
        <v>4</v>
      </c>
      <c r="N127" s="26">
        <v>0</v>
      </c>
      <c r="O127" s="27">
        <f>SUM(O128)</f>
        <v>1533.2</v>
      </c>
      <c r="P127" s="27">
        <f>SUM(P128)</f>
        <v>1533.2</v>
      </c>
      <c r="Q127" s="27">
        <f t="shared" si="73"/>
        <v>0</v>
      </c>
    </row>
    <row r="128" spans="1:17" ht="37.5" customHeight="1">
      <c r="A128" s="11"/>
      <c r="B128" s="78" t="s">
        <v>30</v>
      </c>
      <c r="C128" s="78"/>
      <c r="D128" s="78"/>
      <c r="E128" s="78"/>
      <c r="F128" s="78"/>
      <c r="G128" s="78"/>
      <c r="H128" s="78"/>
      <c r="I128" s="78"/>
      <c r="J128" s="78"/>
      <c r="K128" s="40" t="s">
        <v>57</v>
      </c>
      <c r="L128" s="25">
        <v>0</v>
      </c>
      <c r="M128" s="26">
        <v>4</v>
      </c>
      <c r="N128" s="26">
        <v>9</v>
      </c>
      <c r="O128" s="27">
        <f>SUM(O129:O130)</f>
        <v>1533.2</v>
      </c>
      <c r="P128" s="27">
        <f>SUM(P129:P130)</f>
        <v>1533.2</v>
      </c>
      <c r="Q128" s="27">
        <f t="shared" ref="Q128" si="74">SUM(Q129:Q130)</f>
        <v>0</v>
      </c>
    </row>
    <row r="129" spans="1:17" ht="52.5" customHeight="1">
      <c r="A129" s="11"/>
      <c r="B129" s="78" t="s">
        <v>15</v>
      </c>
      <c r="C129" s="78"/>
      <c r="D129" s="78"/>
      <c r="E129" s="78"/>
      <c r="F129" s="78"/>
      <c r="G129" s="78"/>
      <c r="H129" s="78"/>
      <c r="I129" s="78"/>
      <c r="J129" s="78"/>
      <c r="K129" s="40" t="s">
        <v>57</v>
      </c>
      <c r="L129" s="25">
        <v>240</v>
      </c>
      <c r="M129" s="26">
        <v>4</v>
      </c>
      <c r="N129" s="26">
        <v>9</v>
      </c>
      <c r="O129" s="27">
        <v>1518.2</v>
      </c>
      <c r="P129" s="27">
        <v>1518.2</v>
      </c>
      <c r="Q129" s="29"/>
    </row>
    <row r="130" spans="1:17" ht="30" customHeight="1">
      <c r="A130" s="11"/>
      <c r="B130" s="78" t="s">
        <v>98</v>
      </c>
      <c r="C130" s="78"/>
      <c r="D130" s="78"/>
      <c r="E130" s="78"/>
      <c r="F130" s="78"/>
      <c r="G130" s="78"/>
      <c r="H130" s="78"/>
      <c r="I130" s="78"/>
      <c r="J130" s="78"/>
      <c r="K130" s="40" t="s">
        <v>57</v>
      </c>
      <c r="L130" s="25">
        <v>850</v>
      </c>
      <c r="M130" s="26">
        <v>4</v>
      </c>
      <c r="N130" s="26">
        <v>9</v>
      </c>
      <c r="O130" s="27">
        <f>150-135</f>
        <v>15</v>
      </c>
      <c r="P130" s="28">
        <v>15</v>
      </c>
      <c r="Q130" s="59"/>
    </row>
    <row r="131" spans="1:17" ht="55.5" customHeight="1">
      <c r="A131" s="11"/>
      <c r="B131" s="85" t="s">
        <v>31</v>
      </c>
      <c r="C131" s="86"/>
      <c r="D131" s="86"/>
      <c r="E131" s="86"/>
      <c r="F131" s="86"/>
      <c r="G131" s="86"/>
      <c r="H131" s="86"/>
      <c r="I131" s="86"/>
      <c r="J131" s="87"/>
      <c r="K131" s="55" t="s">
        <v>58</v>
      </c>
      <c r="L131" s="48">
        <v>0</v>
      </c>
      <c r="M131" s="49">
        <v>0</v>
      </c>
      <c r="N131" s="49">
        <v>0</v>
      </c>
      <c r="O131" s="50">
        <f>SUM(O133)</f>
        <v>966.7</v>
      </c>
      <c r="P131" s="50">
        <f>SUM(P133)</f>
        <v>953</v>
      </c>
      <c r="Q131" s="50">
        <f>SUM(Q133)</f>
        <v>0</v>
      </c>
    </row>
    <row r="132" spans="1:17" ht="57.75" customHeight="1">
      <c r="A132" s="11"/>
      <c r="B132" s="75" t="s">
        <v>88</v>
      </c>
      <c r="C132" s="76"/>
      <c r="D132" s="76"/>
      <c r="E132" s="76"/>
      <c r="F132" s="76"/>
      <c r="G132" s="76"/>
      <c r="H132" s="76"/>
      <c r="I132" s="76"/>
      <c r="J132" s="77"/>
      <c r="K132" s="40" t="s">
        <v>60</v>
      </c>
      <c r="L132" s="25">
        <v>0</v>
      </c>
      <c r="M132" s="26">
        <v>4</v>
      </c>
      <c r="N132" s="26">
        <v>9</v>
      </c>
      <c r="O132" s="27">
        <f>SUM(O133)</f>
        <v>966.7</v>
      </c>
      <c r="P132" s="27">
        <f>SUM(P133)</f>
        <v>953</v>
      </c>
      <c r="Q132" s="27">
        <f t="shared" ref="Q132" si="75">SUM(Q133)</f>
        <v>0</v>
      </c>
    </row>
    <row r="133" spans="1:17" ht="42" customHeight="1">
      <c r="A133" s="11"/>
      <c r="B133" s="75" t="s">
        <v>59</v>
      </c>
      <c r="C133" s="76"/>
      <c r="D133" s="76"/>
      <c r="E133" s="76"/>
      <c r="F133" s="76"/>
      <c r="G133" s="76"/>
      <c r="H133" s="76"/>
      <c r="I133" s="76"/>
      <c r="J133" s="77"/>
      <c r="K133" s="40" t="s">
        <v>60</v>
      </c>
      <c r="L133" s="25">
        <v>0</v>
      </c>
      <c r="M133" s="26">
        <v>4</v>
      </c>
      <c r="N133" s="26">
        <v>9</v>
      </c>
      <c r="O133" s="27">
        <f>SUM(O136)</f>
        <v>966.7</v>
      </c>
      <c r="P133" s="27">
        <f>SUM(P136)</f>
        <v>953</v>
      </c>
      <c r="Q133" s="27">
        <f>SUM(Q136)</f>
        <v>0</v>
      </c>
    </row>
    <row r="134" spans="1:17" ht="19.5" customHeight="1">
      <c r="A134" s="11"/>
      <c r="B134" s="78" t="s">
        <v>92</v>
      </c>
      <c r="C134" s="78"/>
      <c r="D134" s="78"/>
      <c r="E134" s="78"/>
      <c r="F134" s="78"/>
      <c r="G134" s="78"/>
      <c r="H134" s="78"/>
      <c r="I134" s="78"/>
      <c r="J134" s="78"/>
      <c r="K134" s="40" t="s">
        <v>60</v>
      </c>
      <c r="L134" s="25">
        <v>0</v>
      </c>
      <c r="M134" s="26">
        <v>4</v>
      </c>
      <c r="N134" s="26">
        <v>0</v>
      </c>
      <c r="O134" s="27">
        <f>SUM(O135)</f>
        <v>966.7</v>
      </c>
      <c r="P134" s="27">
        <f>SUM(P135)</f>
        <v>953</v>
      </c>
      <c r="Q134" s="27">
        <f t="shared" ref="Q134" si="76">SUM(Q135)</f>
        <v>0</v>
      </c>
    </row>
    <row r="135" spans="1:17" ht="31.5" customHeight="1">
      <c r="A135" s="11"/>
      <c r="B135" s="78" t="s">
        <v>30</v>
      </c>
      <c r="C135" s="78"/>
      <c r="D135" s="78"/>
      <c r="E135" s="78"/>
      <c r="F135" s="78"/>
      <c r="G135" s="78"/>
      <c r="H135" s="78"/>
      <c r="I135" s="78"/>
      <c r="J135" s="78"/>
      <c r="K135" s="40" t="s">
        <v>60</v>
      </c>
      <c r="L135" s="25">
        <v>0</v>
      </c>
      <c r="M135" s="26">
        <v>4</v>
      </c>
      <c r="N135" s="26">
        <v>9</v>
      </c>
      <c r="O135" s="27">
        <f>SUM(O136)</f>
        <v>966.7</v>
      </c>
      <c r="P135" s="27">
        <f>SUM(P136)</f>
        <v>953</v>
      </c>
      <c r="Q135" s="27">
        <f t="shared" ref="Q135" si="77">SUM(Q136)</f>
        <v>0</v>
      </c>
    </row>
    <row r="136" spans="1:17" ht="51" customHeight="1">
      <c r="A136" s="11"/>
      <c r="B136" s="78" t="s">
        <v>15</v>
      </c>
      <c r="C136" s="78"/>
      <c r="D136" s="78"/>
      <c r="E136" s="78"/>
      <c r="F136" s="78"/>
      <c r="G136" s="78"/>
      <c r="H136" s="78"/>
      <c r="I136" s="78"/>
      <c r="J136" s="78"/>
      <c r="K136" s="40" t="s">
        <v>60</v>
      </c>
      <c r="L136" s="25">
        <v>240</v>
      </c>
      <c r="M136" s="26">
        <v>4</v>
      </c>
      <c r="N136" s="26">
        <v>9</v>
      </c>
      <c r="O136" s="27">
        <v>966.7</v>
      </c>
      <c r="P136" s="43">
        <v>953</v>
      </c>
      <c r="Q136" s="44"/>
    </row>
    <row r="137" spans="1:17" ht="27" customHeight="1">
      <c r="A137" s="11"/>
      <c r="B137" s="88" t="s">
        <v>32</v>
      </c>
      <c r="C137" s="89"/>
      <c r="D137" s="89"/>
      <c r="E137" s="89"/>
      <c r="F137" s="89"/>
      <c r="G137" s="89"/>
      <c r="H137" s="89"/>
      <c r="I137" s="89"/>
      <c r="J137" s="90"/>
      <c r="K137" s="32"/>
      <c r="L137" s="33"/>
      <c r="M137" s="34"/>
      <c r="N137" s="34"/>
      <c r="O137" s="35">
        <f>SUM(O10+O17+O24+O123)</f>
        <v>481345.60000000003</v>
      </c>
      <c r="P137" s="35">
        <f>SUM(P10+P17+P24+P123)</f>
        <v>404395.9</v>
      </c>
      <c r="Q137" s="35">
        <f>SUM(Q10+Q17+Q24+Q123)</f>
        <v>16849721</v>
      </c>
    </row>
    <row r="138" spans="1:17" ht="409.6" hidden="1" customHeight="1">
      <c r="A138" s="16"/>
      <c r="B138" s="36"/>
      <c r="C138" s="36"/>
      <c r="D138" s="36"/>
      <c r="E138" s="36"/>
      <c r="F138" s="36"/>
      <c r="G138" s="36"/>
      <c r="H138" s="36"/>
      <c r="I138" s="36"/>
      <c r="J138" s="36"/>
      <c r="K138" s="36" t="s">
        <v>2</v>
      </c>
      <c r="L138" s="36"/>
      <c r="M138" s="36">
        <v>4</v>
      </c>
      <c r="N138" s="36">
        <v>12</v>
      </c>
      <c r="O138" s="27">
        <f t="shared" ref="O138" si="78">+Q138/1000</f>
        <v>498234.37388000003</v>
      </c>
      <c r="P138" s="37"/>
      <c r="Q138" s="37">
        <v>498234373.88000005</v>
      </c>
    </row>
    <row r="139" spans="1:17" ht="17.25" customHeight="1">
      <c r="A139" s="14"/>
      <c r="B139" s="14"/>
      <c r="C139" s="14"/>
      <c r="D139" s="14"/>
      <c r="E139" s="14"/>
      <c r="F139" s="14"/>
      <c r="G139" s="14"/>
      <c r="H139" s="14"/>
      <c r="I139" s="14"/>
      <c r="J139" s="14"/>
      <c r="K139" s="14"/>
      <c r="L139" s="14"/>
      <c r="M139" s="10"/>
      <c r="N139" s="10"/>
      <c r="O139" s="10"/>
      <c r="P139" s="14"/>
      <c r="Q139" s="15"/>
    </row>
    <row r="140" spans="1:17" ht="12.75" hidden="1" customHeight="1">
      <c r="A140" s="81" t="s">
        <v>1</v>
      </c>
      <c r="B140" s="81"/>
      <c r="C140" s="81"/>
      <c r="D140" s="81"/>
      <c r="E140" s="81"/>
      <c r="F140" s="81"/>
      <c r="G140" s="81"/>
      <c r="H140" s="81"/>
      <c r="I140" s="81"/>
      <c r="J140" s="81"/>
      <c r="K140" s="38"/>
      <c r="L140" s="38"/>
      <c r="M140" s="14"/>
      <c r="N140" s="14"/>
      <c r="O140" s="38"/>
      <c r="P140" s="14"/>
      <c r="Q140" s="15"/>
    </row>
    <row r="141" spans="1:17" ht="22.5" customHeight="1">
      <c r="A141" s="16"/>
      <c r="B141" s="16"/>
      <c r="C141" s="16"/>
      <c r="D141" s="16"/>
      <c r="E141" s="16"/>
      <c r="F141" s="16"/>
      <c r="G141" s="16"/>
      <c r="H141" s="16"/>
      <c r="I141" s="16"/>
      <c r="J141" s="14"/>
      <c r="K141" s="82"/>
      <c r="L141" s="82"/>
      <c r="M141" s="82"/>
      <c r="N141" s="62"/>
      <c r="O141" s="63"/>
      <c r="P141" s="14"/>
      <c r="Q141" s="15"/>
    </row>
    <row r="142" spans="1:17" ht="66" customHeight="1">
      <c r="A142" s="16"/>
      <c r="B142" s="84" t="s">
        <v>119</v>
      </c>
      <c r="C142" s="84"/>
      <c r="D142" s="84"/>
      <c r="E142" s="84"/>
      <c r="F142" s="84"/>
      <c r="G142" s="84"/>
      <c r="H142" s="84"/>
      <c r="I142" s="84"/>
      <c r="J142" s="84"/>
      <c r="K142" s="12"/>
      <c r="L142" s="10"/>
      <c r="M142" s="10"/>
      <c r="N142" s="41" t="s">
        <v>120</v>
      </c>
      <c r="O142" s="42"/>
      <c r="P142" s="14"/>
      <c r="Q142" s="15"/>
    </row>
    <row r="143" spans="1:17" ht="13.15" customHeight="1">
      <c r="A143" s="8"/>
      <c r="B143" s="9"/>
      <c r="C143" s="9"/>
      <c r="D143" s="9"/>
      <c r="E143" s="9"/>
      <c r="F143" s="9"/>
      <c r="G143" s="9"/>
      <c r="H143" s="9"/>
      <c r="I143" s="9"/>
      <c r="J143" s="83"/>
      <c r="K143" s="83"/>
      <c r="L143" s="83"/>
      <c r="M143" s="9"/>
      <c r="N143" s="9"/>
      <c r="O143" s="9"/>
      <c r="P143" s="4"/>
    </row>
    <row r="144" spans="1:17" ht="13.15" customHeight="1">
      <c r="A144" s="6"/>
      <c r="B144" s="6"/>
      <c r="C144" s="6"/>
      <c r="D144" s="6"/>
      <c r="E144" s="6"/>
      <c r="F144" s="4"/>
      <c r="G144" s="4"/>
      <c r="H144" s="4"/>
      <c r="I144" s="4"/>
      <c r="J144" s="79"/>
      <c r="K144" s="80"/>
      <c r="L144" s="80"/>
      <c r="M144" s="80"/>
      <c r="N144" s="80"/>
      <c r="O144" s="80"/>
      <c r="P144" s="80"/>
      <c r="Q144" s="80"/>
    </row>
    <row r="145" spans="1:16" ht="13.15" customHeight="1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4"/>
      <c r="L145" s="4"/>
      <c r="M145" s="4"/>
      <c r="N145" s="4"/>
      <c r="O145" s="4"/>
      <c r="P145" s="4"/>
    </row>
    <row r="146" spans="1:16" ht="13.15" customHeight="1">
      <c r="A146" s="4" t="s">
        <v>0</v>
      </c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</row>
  </sheetData>
  <mergeCells count="139">
    <mergeCell ref="M2:Q2"/>
    <mergeCell ref="M1:P1"/>
    <mergeCell ref="M3:Q3"/>
    <mergeCell ref="M4:Q4"/>
    <mergeCell ref="B47:J47"/>
    <mergeCell ref="B72:J72"/>
    <mergeCell ref="B73:J73"/>
    <mergeCell ref="B53:J53"/>
    <mergeCell ref="B52:J52"/>
    <mergeCell ref="B49:J49"/>
    <mergeCell ref="B50:J50"/>
    <mergeCell ref="B51:J51"/>
    <mergeCell ref="B48:J48"/>
    <mergeCell ref="B54:J54"/>
    <mergeCell ref="B20:J20"/>
    <mergeCell ref="B42:J42"/>
    <mergeCell ref="B19:J19"/>
    <mergeCell ref="B24:J24"/>
    <mergeCell ref="B43:J43"/>
    <mergeCell ref="B21:J21"/>
    <mergeCell ref="B22:J22"/>
    <mergeCell ref="B23:J23"/>
    <mergeCell ref="B44:J44"/>
    <mergeCell ref="J6:P6"/>
    <mergeCell ref="B83:J83"/>
    <mergeCell ref="B82:J82"/>
    <mergeCell ref="B86:J86"/>
    <mergeCell ref="B134:J134"/>
    <mergeCell ref="B121:J121"/>
    <mergeCell ref="B79:J79"/>
    <mergeCell ref="B81:J81"/>
    <mergeCell ref="B84:J84"/>
    <mergeCell ref="B85:J85"/>
    <mergeCell ref="B92:J92"/>
    <mergeCell ref="B98:J98"/>
    <mergeCell ref="B100:J100"/>
    <mergeCell ref="B123:J123"/>
    <mergeCell ref="B126:J126"/>
    <mergeCell ref="B93:J93"/>
    <mergeCell ref="B106:J106"/>
    <mergeCell ref="B87:J87"/>
    <mergeCell ref="B117:J117"/>
    <mergeCell ref="B122:J122"/>
    <mergeCell ref="B99:J99"/>
    <mergeCell ref="B101:J101"/>
    <mergeCell ref="B124:J124"/>
    <mergeCell ref="B127:J127"/>
    <mergeCell ref="B128:J128"/>
    <mergeCell ref="B10:J10"/>
    <mergeCell ref="B9:J9"/>
    <mergeCell ref="B17:J17"/>
    <mergeCell ref="B45:J45"/>
    <mergeCell ref="B30:J30"/>
    <mergeCell ref="B27:J27"/>
    <mergeCell ref="B28:J28"/>
    <mergeCell ref="B29:J29"/>
    <mergeCell ref="B34:J34"/>
    <mergeCell ref="B31:J31"/>
    <mergeCell ref="B32:J32"/>
    <mergeCell ref="B33:J33"/>
    <mergeCell ref="B38:J38"/>
    <mergeCell ref="B35:J35"/>
    <mergeCell ref="B36:J36"/>
    <mergeCell ref="B37:J37"/>
    <mergeCell ref="B40:J40"/>
    <mergeCell ref="B41:J41"/>
    <mergeCell ref="B39:J39"/>
    <mergeCell ref="B61:J61"/>
    <mergeCell ref="B62:J62"/>
    <mergeCell ref="B63:J63"/>
    <mergeCell ref="B68:J68"/>
    <mergeCell ref="B16:J16"/>
    <mergeCell ref="B11:J11"/>
    <mergeCell ref="B13:J13"/>
    <mergeCell ref="B18:J18"/>
    <mergeCell ref="B14:J14"/>
    <mergeCell ref="B15:J15"/>
    <mergeCell ref="B46:J46"/>
    <mergeCell ref="B12:J12"/>
    <mergeCell ref="B94:J94"/>
    <mergeCell ref="B95:J95"/>
    <mergeCell ref="B96:J96"/>
    <mergeCell ref="B97:J97"/>
    <mergeCell ref="B91:J91"/>
    <mergeCell ref="B25:J25"/>
    <mergeCell ref="B26:J26"/>
    <mergeCell ref="B88:J88"/>
    <mergeCell ref="B90:J90"/>
    <mergeCell ref="B89:J89"/>
    <mergeCell ref="B55:J55"/>
    <mergeCell ref="B56:J56"/>
    <mergeCell ref="B70:J70"/>
    <mergeCell ref="B77:J77"/>
    <mergeCell ref="B78:J78"/>
    <mergeCell ref="B67:J67"/>
    <mergeCell ref="B80:J80"/>
    <mergeCell ref="B69:J69"/>
    <mergeCell ref="B65:J65"/>
    <mergeCell ref="B66:J66"/>
    <mergeCell ref="B57:J57"/>
    <mergeCell ref="B58:J58"/>
    <mergeCell ref="B59:J59"/>
    <mergeCell ref="B64:J64"/>
    <mergeCell ref="B120:J120"/>
    <mergeCell ref="B116:J116"/>
    <mergeCell ref="B115:J115"/>
    <mergeCell ref="B109:J109"/>
    <mergeCell ref="B105:J105"/>
    <mergeCell ref="B103:J103"/>
    <mergeCell ref="B104:J104"/>
    <mergeCell ref="B114:J114"/>
    <mergeCell ref="B113:J113"/>
    <mergeCell ref="B110:J110"/>
    <mergeCell ref="B111:J111"/>
    <mergeCell ref="B112:J112"/>
    <mergeCell ref="B125:J125"/>
    <mergeCell ref="B132:J132"/>
    <mergeCell ref="B129:J129"/>
    <mergeCell ref="B60:J60"/>
    <mergeCell ref="B74:J74"/>
    <mergeCell ref="B75:J75"/>
    <mergeCell ref="J144:Q144"/>
    <mergeCell ref="A140:J140"/>
    <mergeCell ref="K141:M141"/>
    <mergeCell ref="J143:L143"/>
    <mergeCell ref="B142:J142"/>
    <mergeCell ref="B130:J130"/>
    <mergeCell ref="B131:J131"/>
    <mergeCell ref="B133:J133"/>
    <mergeCell ref="B136:J136"/>
    <mergeCell ref="B137:J137"/>
    <mergeCell ref="B135:J135"/>
    <mergeCell ref="B76:J76"/>
    <mergeCell ref="B71:J71"/>
    <mergeCell ref="B102:J102"/>
    <mergeCell ref="B107:J107"/>
    <mergeCell ref="B108:J108"/>
    <mergeCell ref="B118:J118"/>
    <mergeCell ref="B119:J119"/>
  </mergeCells>
  <pageMargins left="0.59055118110236227" right="0.39370078740157483" top="0.74803149606299213" bottom="0.39370078740157483" header="0.51181102362204722" footer="0.23622047244094491"/>
  <pageSetup paperSize="9" scale="86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МП 2016</vt:lpstr>
      <vt:lpstr>'МП 2016'!Заголовки_для_печати</vt:lpstr>
      <vt:lpstr>'МП 2016'!Область_печати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Ковалева Т.А.</dc:creator>
  <cp:lastModifiedBy>Chernyshova</cp:lastModifiedBy>
  <cp:lastPrinted>2017-03-23T13:55:01Z</cp:lastPrinted>
  <dcterms:created xsi:type="dcterms:W3CDTF">2015-09-21T11:50:50Z</dcterms:created>
  <dcterms:modified xsi:type="dcterms:W3CDTF">2017-06-22T11:50:51Z</dcterms:modified>
</cp:coreProperties>
</file>