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ОТЧЕТ город" sheetId="8" r:id="rId1"/>
  </sheets>
  <definedNames>
    <definedName name="__bookmark_13">#REF!</definedName>
    <definedName name="__bookmark_14">#REF!</definedName>
    <definedName name="__bookmark_18">#REF!</definedName>
    <definedName name="__bookmark_19">#REF!</definedName>
    <definedName name="__bookmark_2" localSheetId="0">'ОТЧЕТ город'!$B$1:$D$9</definedName>
    <definedName name="__bookmark_2">#REF!</definedName>
    <definedName name="__bookmark_20">#REF!</definedName>
    <definedName name="__bookmark_21">#REF!</definedName>
    <definedName name="__bookmark_22">#REF!</definedName>
    <definedName name="__bookmark_23">#REF!</definedName>
    <definedName name="__bookmark_24">#REF!</definedName>
    <definedName name="__bookmark_5" localSheetId="0">'ОТЧЕТ город'!$B$10:$D$80</definedName>
    <definedName name="__bookmark_5">#REF!</definedName>
    <definedName name="_xlnm.Print_Titles" localSheetId="0">'ОТЧЕТ город'!$10:$14</definedName>
    <definedName name="_xlnm.Print_Area" localSheetId="0">'ОТЧЕТ город'!$A$1:$D$124</definedName>
  </definedNames>
  <calcPr calcId="125725"/>
</workbook>
</file>

<file path=xl/calcChain.xml><?xml version="1.0" encoding="utf-8"?>
<calcChain xmlns="http://schemas.openxmlformats.org/spreadsheetml/2006/main">
  <c r="D70" i="8"/>
  <c r="C70"/>
  <c r="D78"/>
  <c r="C78"/>
  <c r="D90"/>
  <c r="C90"/>
  <c r="D17"/>
  <c r="D16" s="1"/>
  <c r="C17"/>
  <c r="C16" s="1"/>
  <c r="D55"/>
  <c r="D54"/>
  <c r="C55"/>
  <c r="C54"/>
  <c r="D37"/>
  <c r="D36"/>
  <c r="D35" s="1"/>
  <c r="C37"/>
  <c r="C36" s="1"/>
  <c r="C35" s="1"/>
  <c r="D87"/>
  <c r="C87"/>
  <c r="D97"/>
  <c r="C97"/>
  <c r="D102"/>
  <c r="C102"/>
  <c r="D52"/>
  <c r="D51" s="1"/>
  <c r="D50" s="1"/>
  <c r="C52"/>
  <c r="C51"/>
  <c r="C50" s="1"/>
  <c r="D43"/>
  <c r="C43"/>
  <c r="D99"/>
  <c r="C99"/>
  <c r="D93"/>
  <c r="C93"/>
  <c r="D82"/>
  <c r="C82"/>
  <c r="C105" s="1"/>
  <c r="C119" s="1"/>
  <c r="C118" s="1"/>
  <c r="C117" s="1"/>
  <c r="C116" s="1"/>
  <c r="D76"/>
  <c r="D75"/>
  <c r="C76"/>
  <c r="C75"/>
  <c r="D73"/>
  <c r="D72" s="1"/>
  <c r="C73"/>
  <c r="C72"/>
  <c r="D68"/>
  <c r="D67"/>
  <c r="D62"/>
  <c r="D61"/>
  <c r="C62"/>
  <c r="C61"/>
  <c r="D48"/>
  <c r="D47"/>
  <c r="C48"/>
  <c r="C47"/>
  <c r="D65"/>
  <c r="D64"/>
  <c r="C65"/>
  <c r="C64"/>
  <c r="C68"/>
  <c r="C67"/>
  <c r="D59"/>
  <c r="D58"/>
  <c r="D57" s="1"/>
  <c r="C59"/>
  <c r="C58" s="1"/>
  <c r="C57" s="1"/>
  <c r="D45"/>
  <c r="D40" s="1"/>
  <c r="D39" s="1"/>
  <c r="C45"/>
  <c r="D41"/>
  <c r="C41"/>
  <c r="C40"/>
  <c r="C39" s="1"/>
  <c r="D33"/>
  <c r="C33"/>
  <c r="D31"/>
  <c r="D30" s="1"/>
  <c r="C31"/>
  <c r="C30" s="1"/>
  <c r="C27" s="1"/>
  <c r="D28"/>
  <c r="C28"/>
  <c r="D25"/>
  <c r="D24" s="1"/>
  <c r="C25"/>
  <c r="C24" s="1"/>
  <c r="D105" l="1"/>
  <c r="D119" s="1"/>
  <c r="D118" s="1"/>
  <c r="D117" s="1"/>
  <c r="D116" s="1"/>
  <c r="D71"/>
  <c r="C71"/>
  <c r="C15"/>
  <c r="D27"/>
  <c r="D15" s="1"/>
  <c r="D80" s="1"/>
  <c r="D115" s="1"/>
  <c r="D114" s="1"/>
  <c r="D113" s="1"/>
  <c r="D112" s="1"/>
  <c r="C80"/>
  <c r="D111" l="1"/>
  <c r="D110" s="1"/>
  <c r="D109" s="1"/>
  <c r="D120" s="1"/>
  <c r="D107"/>
  <c r="C115"/>
  <c r="C114" s="1"/>
  <c r="C113" s="1"/>
  <c r="C112" s="1"/>
  <c r="C111" s="1"/>
  <c r="C110" s="1"/>
  <c r="C109" s="1"/>
  <c r="C120" s="1"/>
  <c r="C107"/>
</calcChain>
</file>

<file path=xl/sharedStrings.xml><?xml version="1.0" encoding="utf-8"?>
<sst xmlns="http://schemas.openxmlformats.org/spreadsheetml/2006/main" count="215" uniqueCount="212">
  <si>
    <t>Наименование 
показателя</t>
  </si>
  <si>
    <t>Код дохода по бюджетной классификации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</si>
  <si>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</si>
  <si>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</si>
  <si>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</si>
  <si>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</si>
  <si>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</si>
  <si>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</si>
  <si>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</si>
  <si>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</si>
  <si>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</si>
  <si>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</si>
  <si>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</si>
  <si>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</si>
  <si>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</si>
  <si>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</si>
  <si>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</si>
  <si>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</si>
  <si>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</si>
  <si>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</si>
  <si>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</si>
  <si>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</si>
  <si>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</si>
  <si>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</si>
  <si>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</si>
  <si>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</si>
  <si>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</si>
  <si>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</si>
  <si>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</si>
  <si>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</si>
  <si>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</si>
  <si>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</si>
  <si>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</si>
  <si>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</si>
  <si>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000 1 16 07 000 01 0000 140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</si>
  <si>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</si>
  <si>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</si>
  <si>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</si>
  <si>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000 1 16 07 090 13 0000 140</t>
  </si>
  <si>
    <t>БЕЗВОЗМЕЗДНЫЕ ПОСТУПЛЕНИЯ</t>
  </si>
  <si>
    <t>000 2 00 00 000 00 0000 000</t>
  </si>
  <si>
    <t>000 2 02 00 000 00 0000 000</t>
  </si>
  <si>
    <t>Дотации бюджетам бюджетной системы Российской Федерации</t>
  </si>
  <si>
    <t>000 2 02 10 000 00 0000 150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</si>
  <si>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</si>
  <si>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000 2 02 16 001 00 0000 150</t>
  </si>
  <si>
    <t>Дотации бюджетам городских поселений на выравнивание бюджетной обеспеченности из бюджетов муниципальных районов</t>
  </si>
  <si>
    <t>000 2 02 16 001 13 0000 150</t>
  </si>
  <si>
    <t>Иные межбюджетные трансферты</t>
  </si>
  <si>
    <t>000 2 02 40 000 00 0000 150</t>
  </si>
  <si>
    <t>Прочие межбюджетные трансферты, передаваемые бюджетам</t>
  </si>
  <si>
    <t>000 2 02 49 999 00 0000 150</t>
  </si>
  <si>
    <t>Прочие межбюджетные трансферты, передаваемые бюджетам городских поселений</t>
  </si>
  <si>
    <t>000 2 02 49 999 13 0000 150</t>
  </si>
  <si>
    <t>Прочие безвозмездные поступления в бюджеты городских поселений</t>
  </si>
  <si>
    <t>X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</si>
  <si>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</si>
  <si>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</si>
  <si>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</si>
  <si>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</si>
  <si>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</si>
  <si>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</si>
  <si>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</si>
  <si>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</si>
  <si>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</si>
  <si>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</si>
  <si>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</si>
  <si>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</si>
  <si>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</si>
  <si>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</si>
  <si>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</si>
  <si>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</si>
  <si>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Изменение остатков средств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</si>
  <si>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</si>
  <si>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</si>
  <si>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</si>
  <si>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</si>
  <si>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</si>
  <si>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</si>
  <si>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</si>
  <si>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</si>
  <si>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</si>
  <si>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</si>
  <si>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</si>
  <si>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</si>
  <si>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</si>
  <si>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</si>
  <si>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</si>
  <si>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</si>
  <si>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</si>
  <si>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поселений</t>
  </si>
  <si>
    <t>000 01 05 02 01 13 0000 610</t>
  </si>
  <si>
    <t xml:space="preserve"> 0103 </t>
  </si>
  <si>
    <t xml:space="preserve"> 0111 </t>
  </si>
  <si>
    <t xml:space="preserve"> 0113 </t>
  </si>
  <si>
    <t xml:space="preserve"> 0300 </t>
  </si>
  <si>
    <t xml:space="preserve"> 0400 </t>
  </si>
  <si>
    <t xml:space="preserve"> 0412 </t>
  </si>
  <si>
    <t xml:space="preserve"> 0500 </t>
  </si>
  <si>
    <t xml:space="preserve"> 0501 </t>
  </si>
  <si>
    <t xml:space="preserve"> 0502 </t>
  </si>
  <si>
    <t xml:space="preserve"> 0503 </t>
  </si>
  <si>
    <t xml:space="preserve"> 1000 </t>
  </si>
  <si>
    <t xml:space="preserve"> 1001 </t>
  </si>
  <si>
    <t xml:space="preserve"> 1003 </t>
  </si>
  <si>
    <t xml:space="preserve"> 1100 </t>
  </si>
  <si>
    <t xml:space="preserve"> 1101 </t>
  </si>
  <si>
    <t>ДЕФИЦИТ</t>
  </si>
  <si>
    <t>ОТЧЕТ</t>
  </si>
  <si>
    <t xml:space="preserve">0100 </t>
  </si>
  <si>
    <t>ДОХОДЫ ВСЕГО</t>
  </si>
  <si>
    <t>РАСХОДЫ ВСЕГО</t>
  </si>
  <si>
    <t>ИСТОЧНИКИ ФИНАНСИРОВАНИЯ ДЕФИЦИТА БЮДЖЕТА</t>
  </si>
  <si>
    <t>Итого источники внутреннего финансирования</t>
  </si>
  <si>
    <t xml:space="preserve">об исполнении бюджета муниципального образования город Кимовск Кимовского района </t>
  </si>
  <si>
    <t>000 2 07 05 030 13 0000 150</t>
  </si>
  <si>
    <t>руб.</t>
  </si>
  <si>
    <t>000 1 01 02080 01 0000 110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</si>
  <si>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</si>
  <si>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</si>
  <si>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</si>
  <si>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</si>
  <si>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000 1 13 00000 00 0000 000</t>
  </si>
  <si>
    <t>ДОХОДЫ ОТ ОКАЗАНИЯ ПЛАТНЫХ УСЛУГ И КОМПЕНСАЦИИ ЗАТРАТ ГОСУДАРСТВА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</si>
  <si>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</si>
  <si>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</si>
  <si>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</si>
  <si>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</si>
  <si>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</si>
  <si>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</si>
  <si>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000 1 05 00000 00 0000 000</t>
  </si>
  <si>
    <t>000 1 05 03000 01 0000 110</t>
  </si>
  <si>
    <t>000 1 05 03010 01 0000 110</t>
  </si>
  <si>
    <t>000 1 06 00000 00 0000 000</t>
  </si>
  <si>
    <t>000 1 06 01000 00 0000 110</t>
  </si>
  <si>
    <t>000 1 06 01030 13 0000 110</t>
  </si>
  <si>
    <t>000 1 06 06000 00 0000 110</t>
  </si>
  <si>
    <t>000 1 06 06030 00 0000 110</t>
  </si>
  <si>
    <t>000 1 06 06033 13 0000 110</t>
  </si>
  <si>
    <t>000 1 06 06040 00 0000 110</t>
  </si>
  <si>
    <t>000 1 06 06043 13 0000 110</t>
  </si>
  <si>
    <t>000 1 11 00000 00 0000 000</t>
  </si>
  <si>
    <t>000 1 11 05000 00 0000 120</t>
  </si>
  <si>
    <t>000 1 11 05010 00 0000 120</t>
  </si>
  <si>
    <t>000 1 11 05013 13 0000 120</t>
  </si>
  <si>
    <t>000 1 11 05070 00 0000 120</t>
  </si>
  <si>
    <t>000 1 11 05075 13 0000 120</t>
  </si>
  <si>
    <t>000 1 11 09000 00 0000 120</t>
  </si>
  <si>
    <t>000 1 11 09040 00 0000 120</t>
  </si>
  <si>
    <t>000 1 11 09045 13 0000 120</t>
  </si>
  <si>
    <t>000 1 14 00000 00 0000 000</t>
  </si>
  <si>
    <t>000 1 14 06000 00 0000 430</t>
  </si>
  <si>
    <t>000 1 14 06010 00 0000 430</t>
  </si>
  <si>
    <t>000 1 14 06013 13 0000 430</t>
  </si>
  <si>
    <t>000 1 16 00000 00 0000 000</t>
  </si>
  <si>
    <t>000 1 16 02000 02 0000 140</t>
  </si>
  <si>
    <t>000 1 16 02020 02 0000 140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</si>
  <si>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</si>
  <si>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</si>
  <si>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1102</t>
  </si>
  <si>
    <t>Массовый спорт</t>
  </si>
  <si>
    <t>0600</t>
  </si>
  <si>
    <t>0603</t>
  </si>
  <si>
    <t>Охрана окружающей среды</t>
  </si>
  <si>
    <t>Охрана объектов растительного и животного мира и среды их обитания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</si>
  <si>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</si>
  <si>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</si>
  <si>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</si>
  <si>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</si>
  <si>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</si>
  <si>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</si>
  <si>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000 1 17 00000 00 0000 000</t>
  </si>
  <si>
    <t>000 1 17 15000 00 0000 150</t>
  </si>
  <si>
    <t>Инициативные платежи</t>
  </si>
  <si>
    <t>000 1 17 15030 13 0000 150</t>
  </si>
  <si>
    <t>Инициативные платежи, зачисляемые в бюджеты городских поселений</t>
  </si>
  <si>
    <t>ПРОЧИЕ НЕНАЛОГОВЫЕ ДОХОДЫ</t>
  </si>
  <si>
    <t>0314</t>
  </si>
  <si>
    <t>Другие вопросы в области национальной безопасности и правоохранительной деятельности</t>
  </si>
  <si>
    <t>к постановлению администрации муниципального образования Кимовский район</t>
  </si>
  <si>
    <t xml:space="preserve">Приложение </t>
  </si>
  <si>
    <t xml:space="preserve">Утвержденный план на год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</si>
  <si>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</si>
  <si>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</si>
  <si>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</si>
  <si>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</si>
  <si>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</si>
  <si>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</si>
  <si>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</si>
  <si>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</si>
  <si>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000 1 09 04050 00 0000 110</t>
  </si>
  <si>
    <t>Земельный налог (по обязательствам, возникшим до 1 января 2006 года)</t>
  </si>
  <si>
    <t>000 1 09 04053 13 0000 110</t>
  </si>
  <si>
    <t>Земельный налог (по обязательствам, возникшим до 1 января 2006 года), мобилизуемый на территориях городских поселений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</si>
  <si>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</si>
  <si>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</si>
  <si>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</si>
  <si>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</si>
  <si>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городских поселений</t>
  </si>
  <si>
    <t>000 1 13 02995 13 0000 130</t>
  </si>
  <si>
    <t xml:space="preserve">БЕЗВОЗМЕЗДНЫЕ ПОСТУПЛЕНИЯ ОТ ДРУГИХ БЮДЖЕТОВ БЮДЖЕТНОЙ СИСТЕМЫ </t>
  </si>
  <si>
    <t>0107</t>
  </si>
  <si>
    <t>Обеспечение проведение выборов и референдумов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</si>
  <si>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</si>
  <si>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000 1 01 02140 01 0000 110</t>
  </si>
  <si>
    <t>0405</t>
  </si>
  <si>
    <t>Сельское хозяйство и рыболовство</t>
  </si>
  <si>
    <t>за 9 месяцев 2023 года</t>
  </si>
  <si>
    <t>Исполнено на 01.10.2023 г.</t>
  </si>
  <si>
    <t>000 2 07 00 000 00 0000 150</t>
  </si>
  <si>
    <t xml:space="preserve">Прочие безвозмездные поступления </t>
  </si>
  <si>
    <t>от 30.10.2023   № 1302</t>
  </si>
</sst>
</file>

<file path=xl/styles.xml><?xml version="1.0" encoding="utf-8"?>
<styleSheet xmlns="http://schemas.openxmlformats.org/spreadsheetml/2006/main">
  <numFmts count="4">
    <numFmt numFmtId="164" formatCode="&quot;&quot;###,##0.00"/>
    <numFmt numFmtId="165" formatCode="&quot;&quot;###,##0.0"/>
    <numFmt numFmtId="166" formatCode="&quot;&quot;###,##0"/>
    <numFmt numFmtId="167" formatCode="#,##0.00\ _₽"/>
  </numFmts>
  <fonts count="10">
    <font>
      <sz val="10"/>
      <name val="Arial"/>
    </font>
    <font>
      <sz val="10"/>
      <name val="PT Astra Serif"/>
      <family val="1"/>
      <charset val="204"/>
    </font>
    <font>
      <sz val="10"/>
      <color indexed="8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4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0"/>
      <color theme="0" tint="-0.49998474074526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/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center" wrapText="1"/>
    </xf>
    <xf numFmtId="0" fontId="4" fillId="0" borderId="1" xfId="0" applyFont="1" applyBorder="1"/>
    <xf numFmtId="164" fontId="3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0" fillId="0" borderId="4" xfId="0" applyBorder="1"/>
    <xf numFmtId="164" fontId="3" fillId="0" borderId="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/>
    <xf numFmtId="164" fontId="7" fillId="0" borderId="0" xfId="0" applyNumberFormat="1" applyFont="1" applyAlignment="1">
      <alignment wrapText="1"/>
    </xf>
    <xf numFmtId="0" fontId="6" fillId="0" borderId="0" xfId="0" applyFont="1" applyAlignment="1"/>
    <xf numFmtId="164" fontId="8" fillId="0" borderId="0" xfId="0" applyNumberFormat="1" applyFont="1" applyAlignment="1">
      <alignment wrapText="1"/>
    </xf>
    <xf numFmtId="164" fontId="7" fillId="0" borderId="0" xfId="0" applyNumberFormat="1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/>
    <xf numFmtId="0" fontId="0" fillId="0" borderId="0" xfId="0" applyBorder="1"/>
    <xf numFmtId="167" fontId="3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4" fontId="2" fillId="0" borderId="2" xfId="0" applyNumberFormat="1" applyFont="1" applyBorder="1" applyAlignment="1">
      <alignment horizontal="right" wrapText="1"/>
    </xf>
    <xf numFmtId="4" fontId="3" fillId="0" borderId="2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2" fillId="0" borderId="1" xfId="0" applyNumberFormat="1" applyFont="1" applyBorder="1" applyAlignment="1">
      <alignment horizontal="right" wrapText="1"/>
    </xf>
    <xf numFmtId="4" fontId="9" fillId="0" borderId="2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2"/>
  <sheetViews>
    <sheetView tabSelected="1" zoomScaleNormal="100" workbookViewId="0">
      <selection activeCell="F9" sqref="F9"/>
    </sheetView>
  </sheetViews>
  <sheetFormatPr defaultRowHeight="13.2"/>
  <cols>
    <col min="1" max="1" width="26.5546875" customWidth="1"/>
    <col min="2" max="2" width="63" customWidth="1"/>
    <col min="3" max="4" width="17.5546875" customWidth="1"/>
  </cols>
  <sheetData>
    <row r="1" spans="1:4" ht="21.6" customHeight="1">
      <c r="A1" s="20"/>
      <c r="B1" s="21"/>
      <c r="C1" s="45" t="s">
        <v>180</v>
      </c>
      <c r="D1" s="45"/>
    </row>
    <row r="2" spans="1:4" ht="72" customHeight="1">
      <c r="A2" s="20"/>
      <c r="B2" s="23"/>
      <c r="C2" s="46" t="s">
        <v>179</v>
      </c>
      <c r="D2" s="46"/>
    </row>
    <row r="3" spans="1:4" ht="18">
      <c r="A3" s="20"/>
      <c r="B3" s="23"/>
      <c r="C3" s="45" t="s">
        <v>211</v>
      </c>
      <c r="D3" s="45"/>
    </row>
    <row r="4" spans="1:4" ht="18">
      <c r="A4" s="20"/>
      <c r="B4" s="23"/>
      <c r="C4" s="22"/>
      <c r="D4" s="22"/>
    </row>
    <row r="5" spans="1:4" ht="18">
      <c r="A5" s="20"/>
      <c r="B5" s="23"/>
      <c r="C5" s="22"/>
      <c r="D5" s="22"/>
    </row>
    <row r="6" spans="1:4" ht="18" customHeight="1">
      <c r="A6" s="47" t="s">
        <v>108</v>
      </c>
      <c r="B6" s="47"/>
      <c r="C6" s="47"/>
      <c r="D6" s="47"/>
    </row>
    <row r="7" spans="1:4" ht="16.2" customHeight="1">
      <c r="A7" s="47" t="s">
        <v>114</v>
      </c>
      <c r="B7" s="47"/>
      <c r="C7" s="47"/>
      <c r="D7" s="47"/>
    </row>
    <row r="8" spans="1:4" ht="17.399999999999999">
      <c r="A8" s="47" t="s">
        <v>207</v>
      </c>
      <c r="B8" s="47"/>
      <c r="C8" s="47"/>
      <c r="D8" s="47"/>
    </row>
    <row r="9" spans="1:4" ht="15" customHeight="1">
      <c r="A9" s="20"/>
      <c r="B9" s="23"/>
      <c r="C9" s="22"/>
      <c r="D9" s="22"/>
    </row>
    <row r="10" spans="1:4" ht="18">
      <c r="A10" s="20"/>
      <c r="B10" s="24"/>
      <c r="C10" s="22"/>
      <c r="D10" s="22"/>
    </row>
    <row r="11" spans="1:4" ht="16.2" customHeight="1">
      <c r="A11" s="20"/>
      <c r="B11" s="25"/>
      <c r="C11" s="25"/>
      <c r="D11" s="26" t="s">
        <v>116</v>
      </c>
    </row>
    <row r="12" spans="1:4" ht="22.35" customHeight="1">
      <c r="A12" s="41" t="s">
        <v>1</v>
      </c>
      <c r="B12" s="41" t="s">
        <v>0</v>
      </c>
      <c r="C12" s="48" t="s">
        <v>181</v>
      </c>
      <c r="D12" s="43" t="s">
        <v>208</v>
      </c>
    </row>
    <row r="13" spans="1:4" ht="30.6" customHeight="1">
      <c r="A13" s="42"/>
      <c r="B13" s="42"/>
      <c r="C13" s="49"/>
      <c r="D13" s="44"/>
    </row>
    <row r="14" spans="1:4">
      <c r="A14" s="27">
        <v>1</v>
      </c>
      <c r="B14" s="27">
        <v>2</v>
      </c>
      <c r="C14" s="27">
        <v>3</v>
      </c>
      <c r="D14" s="27">
        <v>4</v>
      </c>
    </row>
    <row r="15" spans="1:4">
      <c r="A15" s="12" t="s">
        <v>124</v>
      </c>
      <c r="B15" s="13" t="s">
        <v>2</v>
      </c>
      <c r="C15" s="30">
        <f>SUM(C16+C24+C27+C35+C39+C50+C57+C61+C67)</f>
        <v>55824187.600000009</v>
      </c>
      <c r="D15" s="30">
        <f>SUM(D16+D24+D27+D35+D39+D50+D57+D61+D67)</f>
        <v>34805740.089999989</v>
      </c>
    </row>
    <row r="16" spans="1:4">
      <c r="A16" s="2" t="s">
        <v>125</v>
      </c>
      <c r="B16" s="7" t="s">
        <v>3</v>
      </c>
      <c r="C16" s="31">
        <f>SUM(C17)</f>
        <v>31401576.180000003</v>
      </c>
      <c r="D16" s="31">
        <f>SUM(D17)</f>
        <v>22432620.079999998</v>
      </c>
    </row>
    <row r="17" spans="1:4">
      <c r="A17" s="2" t="s">
        <v>126</v>
      </c>
      <c r="B17" s="7" t="s">
        <v>4</v>
      </c>
      <c r="C17" s="31">
        <f>SUM(C18+C19+C20+C21+C22+C23)</f>
        <v>31401576.180000003</v>
      </c>
      <c r="D17" s="31">
        <f>SUM(D18+D19+D20+D21+D22+D23)</f>
        <v>22432620.079999998</v>
      </c>
    </row>
    <row r="18" spans="1:4" ht="70.5" customHeight="1">
      <c r="A18" s="2" t="s">
        <v>127</v>
      </c>
      <c r="B18" s="7" t="s">
        <v>182</v>
      </c>
      <c r="C18" s="31">
        <v>30055386.25</v>
      </c>
      <c r="D18" s="31">
        <v>21311426.34</v>
      </c>
    </row>
    <row r="19" spans="1:4" ht="79.95" customHeight="1">
      <c r="A19" s="2" t="s">
        <v>128</v>
      </c>
      <c r="B19" s="7" t="s">
        <v>5</v>
      </c>
      <c r="C19" s="31">
        <v>435643.92</v>
      </c>
      <c r="D19" s="31">
        <v>119801.81</v>
      </c>
    </row>
    <row r="20" spans="1:4" ht="40.200000000000003" customHeight="1">
      <c r="A20" s="2" t="s">
        <v>129</v>
      </c>
      <c r="B20" s="7" t="s">
        <v>6</v>
      </c>
      <c r="C20" s="31">
        <v>428541.28</v>
      </c>
      <c r="D20" s="31">
        <v>422867.45</v>
      </c>
    </row>
    <row r="21" spans="1:4" ht="94.5" customHeight="1">
      <c r="A21" s="2" t="s">
        <v>117</v>
      </c>
      <c r="B21" s="7" t="s">
        <v>183</v>
      </c>
      <c r="C21" s="31">
        <v>482004.73</v>
      </c>
      <c r="D21" s="31">
        <v>223458.32</v>
      </c>
    </row>
    <row r="22" spans="1:4" ht="51.75" customHeight="1">
      <c r="A22" s="2" t="s">
        <v>184</v>
      </c>
      <c r="B22" s="7" t="s">
        <v>185</v>
      </c>
      <c r="C22" s="31">
        <v>0</v>
      </c>
      <c r="D22" s="31">
        <v>278115.98</v>
      </c>
    </row>
    <row r="23" spans="1:4" ht="51.75" customHeight="1">
      <c r="A23" s="2" t="s">
        <v>204</v>
      </c>
      <c r="B23" s="7" t="s">
        <v>203</v>
      </c>
      <c r="C23" s="31">
        <v>0</v>
      </c>
      <c r="D23" s="31">
        <v>76950.179999999993</v>
      </c>
    </row>
    <row r="24" spans="1:4">
      <c r="A24" s="2" t="s">
        <v>130</v>
      </c>
      <c r="B24" s="7" t="s">
        <v>7</v>
      </c>
      <c r="C24" s="31">
        <f>SUM(C25)</f>
        <v>117381.42</v>
      </c>
      <c r="D24" s="31">
        <f>SUM(D25)</f>
        <v>351295.99</v>
      </c>
    </row>
    <row r="25" spans="1:4">
      <c r="A25" s="2" t="s">
        <v>131</v>
      </c>
      <c r="B25" s="7" t="s">
        <v>8</v>
      </c>
      <c r="C25" s="31">
        <f>SUM(C26)</f>
        <v>117381.42</v>
      </c>
      <c r="D25" s="31">
        <f>SUM(D26)</f>
        <v>351295.99</v>
      </c>
    </row>
    <row r="26" spans="1:4">
      <c r="A26" s="2" t="s">
        <v>132</v>
      </c>
      <c r="B26" s="7" t="s">
        <v>8</v>
      </c>
      <c r="C26" s="31">
        <v>117381.42</v>
      </c>
      <c r="D26" s="31">
        <v>351295.99</v>
      </c>
    </row>
    <row r="27" spans="1:4">
      <c r="A27" s="2" t="s">
        <v>133</v>
      </c>
      <c r="B27" s="7" t="s">
        <v>9</v>
      </c>
      <c r="C27" s="31">
        <f>SUM(C28+C30)</f>
        <v>17710130</v>
      </c>
      <c r="D27" s="31">
        <f>SUM(D28+D30)</f>
        <v>8269144.5299999993</v>
      </c>
    </row>
    <row r="28" spans="1:4">
      <c r="A28" s="2" t="s">
        <v>134</v>
      </c>
      <c r="B28" s="7" t="s">
        <v>10</v>
      </c>
      <c r="C28" s="31">
        <f>SUM(C29)</f>
        <v>3771470</v>
      </c>
      <c r="D28" s="31">
        <f>SUM(D29)</f>
        <v>639746.93999999994</v>
      </c>
    </row>
    <row r="29" spans="1:4" ht="43.95" customHeight="1">
      <c r="A29" s="2" t="s">
        <v>135</v>
      </c>
      <c r="B29" s="7" t="s">
        <v>11</v>
      </c>
      <c r="C29" s="31">
        <v>3771470</v>
      </c>
      <c r="D29" s="31">
        <v>639746.93999999994</v>
      </c>
    </row>
    <row r="30" spans="1:4">
      <c r="A30" s="2" t="s">
        <v>136</v>
      </c>
      <c r="B30" s="7" t="s">
        <v>12</v>
      </c>
      <c r="C30" s="31">
        <f>SUM(C31+C33)</f>
        <v>13938660</v>
      </c>
      <c r="D30" s="31">
        <f>SUM(D31+D33)</f>
        <v>7629397.5899999999</v>
      </c>
    </row>
    <row r="31" spans="1:4">
      <c r="A31" s="2" t="s">
        <v>137</v>
      </c>
      <c r="B31" s="7" t="s">
        <v>13</v>
      </c>
      <c r="C31" s="31">
        <f>SUM(C32)</f>
        <v>6789360</v>
      </c>
      <c r="D31" s="31">
        <f>SUM(D32)</f>
        <v>5637818.0300000003</v>
      </c>
    </row>
    <row r="32" spans="1:4" ht="28.5" customHeight="1">
      <c r="A32" s="2" t="s">
        <v>138</v>
      </c>
      <c r="B32" s="7" t="s">
        <v>14</v>
      </c>
      <c r="C32" s="31">
        <v>6789360</v>
      </c>
      <c r="D32" s="31">
        <v>5637818.0300000003</v>
      </c>
    </row>
    <row r="33" spans="1:4">
      <c r="A33" s="2" t="s">
        <v>139</v>
      </c>
      <c r="B33" s="7" t="s">
        <v>15</v>
      </c>
      <c r="C33" s="31">
        <f>SUM(C34)</f>
        <v>7149300</v>
      </c>
      <c r="D33" s="31">
        <f>SUM(D34)</f>
        <v>1991579.56</v>
      </c>
    </row>
    <row r="34" spans="1:4" ht="31.2" customHeight="1">
      <c r="A34" s="2" t="s">
        <v>140</v>
      </c>
      <c r="B34" s="7" t="s">
        <v>16</v>
      </c>
      <c r="C34" s="31">
        <v>7149300</v>
      </c>
      <c r="D34" s="31">
        <v>1991579.56</v>
      </c>
    </row>
    <row r="35" spans="1:4" ht="31.2" customHeight="1">
      <c r="A35" s="2" t="s">
        <v>187</v>
      </c>
      <c r="B35" s="7" t="s">
        <v>186</v>
      </c>
      <c r="C35" s="31">
        <f t="shared" ref="C35:D37" si="0">SUM(C36)</f>
        <v>0</v>
      </c>
      <c r="D35" s="31">
        <f t="shared" si="0"/>
        <v>49690</v>
      </c>
    </row>
    <row r="36" spans="1:4" ht="20.25" customHeight="1">
      <c r="A36" s="2" t="s">
        <v>189</v>
      </c>
      <c r="B36" s="7" t="s">
        <v>188</v>
      </c>
      <c r="C36" s="31">
        <f t="shared" si="0"/>
        <v>0</v>
      </c>
      <c r="D36" s="31">
        <f t="shared" si="0"/>
        <v>49690</v>
      </c>
    </row>
    <row r="37" spans="1:4" ht="21.75" customHeight="1">
      <c r="A37" s="2" t="s">
        <v>190</v>
      </c>
      <c r="B37" s="7" t="s">
        <v>191</v>
      </c>
      <c r="C37" s="31">
        <f t="shared" si="0"/>
        <v>0</v>
      </c>
      <c r="D37" s="31">
        <f t="shared" si="0"/>
        <v>49690</v>
      </c>
    </row>
    <row r="38" spans="1:4" ht="31.2" customHeight="1">
      <c r="A38" s="2" t="s">
        <v>192</v>
      </c>
      <c r="B38" s="7" t="s">
        <v>193</v>
      </c>
      <c r="C38" s="31"/>
      <c r="D38" s="31">
        <v>49690</v>
      </c>
    </row>
    <row r="39" spans="1:4" ht="31.95" customHeight="1">
      <c r="A39" s="2" t="s">
        <v>141</v>
      </c>
      <c r="B39" s="7" t="s">
        <v>17</v>
      </c>
      <c r="C39" s="31">
        <f>SUM(C40+C47)</f>
        <v>5780100</v>
      </c>
      <c r="D39" s="31">
        <f>SUM(D40+D47)</f>
        <v>3105165.94</v>
      </c>
    </row>
    <row r="40" spans="1:4" ht="68.400000000000006" customHeight="1">
      <c r="A40" s="2" t="s">
        <v>142</v>
      </c>
      <c r="B40" s="7" t="s">
        <v>18</v>
      </c>
      <c r="C40" s="31">
        <f>SUM(C41+C43+C45)</f>
        <v>3916600</v>
      </c>
      <c r="D40" s="31">
        <f>SUM(D41+D43+D45)</f>
        <v>1768493.28</v>
      </c>
    </row>
    <row r="41" spans="1:4" ht="54.6" customHeight="1">
      <c r="A41" s="2" t="s">
        <v>143</v>
      </c>
      <c r="B41" s="7" t="s">
        <v>19</v>
      </c>
      <c r="C41" s="31">
        <f>SUM(C42)</f>
        <v>2560500</v>
      </c>
      <c r="D41" s="31">
        <f>SUM(D42)</f>
        <v>1668881.28</v>
      </c>
    </row>
    <row r="42" spans="1:4" ht="55.2" customHeight="1">
      <c r="A42" s="2" t="s">
        <v>144</v>
      </c>
      <c r="B42" s="7" t="s">
        <v>20</v>
      </c>
      <c r="C42" s="31">
        <v>2560500</v>
      </c>
      <c r="D42" s="31">
        <v>1668881.28</v>
      </c>
    </row>
    <row r="43" spans="1:4" ht="68.25" customHeight="1">
      <c r="A43" s="2" t="s">
        <v>118</v>
      </c>
      <c r="B43" s="7" t="s">
        <v>119</v>
      </c>
      <c r="C43" s="31">
        <f>SUM(C44)</f>
        <v>54100</v>
      </c>
      <c r="D43" s="31">
        <f>SUM(D44)</f>
        <v>1575</v>
      </c>
    </row>
    <row r="44" spans="1:4" ht="55.2" customHeight="1">
      <c r="A44" s="2" t="s">
        <v>120</v>
      </c>
      <c r="B44" s="7" t="s">
        <v>121</v>
      </c>
      <c r="C44" s="31">
        <v>54100</v>
      </c>
      <c r="D44" s="31">
        <v>1575</v>
      </c>
    </row>
    <row r="45" spans="1:4" ht="31.95" customHeight="1">
      <c r="A45" s="2" t="s">
        <v>145</v>
      </c>
      <c r="B45" s="7" t="s">
        <v>21</v>
      </c>
      <c r="C45" s="31">
        <f>SUM(C46)</f>
        <v>1302000</v>
      </c>
      <c r="D45" s="31">
        <f>SUM(D46)</f>
        <v>98037</v>
      </c>
    </row>
    <row r="46" spans="1:4" ht="30" customHeight="1">
      <c r="A46" s="2" t="s">
        <v>146</v>
      </c>
      <c r="B46" s="7" t="s">
        <v>22</v>
      </c>
      <c r="C46" s="31">
        <v>1302000</v>
      </c>
      <c r="D46" s="31">
        <v>98037</v>
      </c>
    </row>
    <row r="47" spans="1:4" ht="72.599999999999994" customHeight="1">
      <c r="A47" s="2" t="s">
        <v>147</v>
      </c>
      <c r="B47" s="7" t="s">
        <v>23</v>
      </c>
      <c r="C47" s="31">
        <f>SUM(C48)</f>
        <v>1863500</v>
      </c>
      <c r="D47" s="31">
        <f>SUM(D48)</f>
        <v>1336672.6599999999</v>
      </c>
    </row>
    <row r="48" spans="1:4" ht="72.599999999999994" customHeight="1">
      <c r="A48" s="2" t="s">
        <v>148</v>
      </c>
      <c r="B48" s="7" t="s">
        <v>24</v>
      </c>
      <c r="C48" s="31">
        <f>SUM(C49)</f>
        <v>1863500</v>
      </c>
      <c r="D48" s="31">
        <f>SUM(D49)</f>
        <v>1336672.6599999999</v>
      </c>
    </row>
    <row r="49" spans="1:4" ht="63" customHeight="1">
      <c r="A49" s="2" t="s">
        <v>149</v>
      </c>
      <c r="B49" s="7" t="s">
        <v>25</v>
      </c>
      <c r="C49" s="31">
        <v>1863500</v>
      </c>
      <c r="D49" s="31">
        <v>1336672.6599999999</v>
      </c>
    </row>
    <row r="50" spans="1:4" ht="33" customHeight="1">
      <c r="A50" s="2" t="s">
        <v>122</v>
      </c>
      <c r="B50" s="7" t="s">
        <v>123</v>
      </c>
      <c r="C50" s="31">
        <f>SUM(C51+C54)</f>
        <v>25000</v>
      </c>
      <c r="D50" s="31">
        <f>SUM(D51+D54)</f>
        <v>22994.62</v>
      </c>
    </row>
    <row r="51" spans="1:4" ht="29.25" customHeight="1">
      <c r="A51" s="2" t="s">
        <v>165</v>
      </c>
      <c r="B51" s="7" t="s">
        <v>166</v>
      </c>
      <c r="C51" s="31">
        <f>SUM(C52)</f>
        <v>25000</v>
      </c>
      <c r="D51" s="31">
        <f>SUM(D52)</f>
        <v>0</v>
      </c>
    </row>
    <row r="52" spans="1:4" ht="24.75" customHeight="1">
      <c r="A52" s="2" t="s">
        <v>167</v>
      </c>
      <c r="B52" s="7" t="s">
        <v>168</v>
      </c>
      <c r="C52" s="31">
        <f>SUM(C53)</f>
        <v>25000</v>
      </c>
      <c r="D52" s="31">
        <f>SUM(D53)</f>
        <v>0</v>
      </c>
    </row>
    <row r="53" spans="1:4" ht="30.6" customHeight="1">
      <c r="A53" s="2" t="s">
        <v>169</v>
      </c>
      <c r="B53" s="7" t="s">
        <v>170</v>
      </c>
      <c r="C53" s="31">
        <v>25000</v>
      </c>
      <c r="D53" s="31">
        <v>0</v>
      </c>
    </row>
    <row r="54" spans="1:4" ht="30.6" customHeight="1">
      <c r="A54" s="2" t="s">
        <v>195</v>
      </c>
      <c r="B54" s="7" t="s">
        <v>194</v>
      </c>
      <c r="C54" s="31">
        <f>SUM(C55)</f>
        <v>0</v>
      </c>
      <c r="D54" s="31">
        <f>SUM(D55)</f>
        <v>22994.62</v>
      </c>
    </row>
    <row r="55" spans="1:4" ht="30.6" customHeight="1">
      <c r="A55" s="2" t="s">
        <v>197</v>
      </c>
      <c r="B55" s="7" t="s">
        <v>196</v>
      </c>
      <c r="C55" s="31">
        <f>SUM(C56)</f>
        <v>0</v>
      </c>
      <c r="D55" s="31">
        <f>SUM(D56)</f>
        <v>22994.62</v>
      </c>
    </row>
    <row r="56" spans="1:4" ht="30.6" customHeight="1">
      <c r="A56" s="2" t="s">
        <v>199</v>
      </c>
      <c r="B56" s="7" t="s">
        <v>198</v>
      </c>
      <c r="C56" s="31">
        <v>0</v>
      </c>
      <c r="D56" s="31">
        <v>22994.62</v>
      </c>
    </row>
    <row r="57" spans="1:4" ht="26.4">
      <c r="A57" s="2" t="s">
        <v>150</v>
      </c>
      <c r="B57" s="7" t="s">
        <v>26</v>
      </c>
      <c r="C57" s="31">
        <f t="shared" ref="C57:D59" si="1">SUM(C58)</f>
        <v>750000</v>
      </c>
      <c r="D57" s="31">
        <f t="shared" si="1"/>
        <v>574828.93000000005</v>
      </c>
    </row>
    <row r="58" spans="1:4" ht="31.5" customHeight="1">
      <c r="A58" s="2" t="s">
        <v>151</v>
      </c>
      <c r="B58" s="7" t="s">
        <v>27</v>
      </c>
      <c r="C58" s="31">
        <f t="shared" si="1"/>
        <v>750000</v>
      </c>
      <c r="D58" s="31">
        <f t="shared" si="1"/>
        <v>574828.93000000005</v>
      </c>
    </row>
    <row r="59" spans="1:4" ht="31.5" customHeight="1">
      <c r="A59" s="2" t="s">
        <v>152</v>
      </c>
      <c r="B59" s="7" t="s">
        <v>28</v>
      </c>
      <c r="C59" s="31">
        <f t="shared" si="1"/>
        <v>750000</v>
      </c>
      <c r="D59" s="31">
        <f t="shared" si="1"/>
        <v>574828.93000000005</v>
      </c>
    </row>
    <row r="60" spans="1:4" ht="39.75" customHeight="1">
      <c r="A60" s="2" t="s">
        <v>153</v>
      </c>
      <c r="B60" s="7" t="s">
        <v>29</v>
      </c>
      <c r="C60" s="31">
        <v>750000</v>
      </c>
      <c r="D60" s="31">
        <v>574828.93000000005</v>
      </c>
    </row>
    <row r="61" spans="1:4">
      <c r="A61" s="2" t="s">
        <v>154</v>
      </c>
      <c r="B61" s="7" t="s">
        <v>30</v>
      </c>
      <c r="C61" s="31">
        <f>SUM(C62)</f>
        <v>40000</v>
      </c>
      <c r="D61" s="31">
        <f>SUM(D62)</f>
        <v>0</v>
      </c>
    </row>
    <row r="62" spans="1:4" ht="31.5" customHeight="1">
      <c r="A62" s="2" t="s">
        <v>155</v>
      </c>
      <c r="B62" s="7" t="s">
        <v>31</v>
      </c>
      <c r="C62" s="31">
        <f>SUM(C63)</f>
        <v>40000</v>
      </c>
      <c r="D62" s="31">
        <f>SUM(D63)</f>
        <v>0</v>
      </c>
    </row>
    <row r="63" spans="1:4" ht="53.25" customHeight="1">
      <c r="A63" s="2" t="s">
        <v>156</v>
      </c>
      <c r="B63" s="7" t="s">
        <v>32</v>
      </c>
      <c r="C63" s="31">
        <v>40000</v>
      </c>
      <c r="D63" s="31">
        <v>0</v>
      </c>
    </row>
    <row r="64" spans="1:4" ht="84" hidden="1" customHeight="1">
      <c r="A64" s="2" t="s">
        <v>34</v>
      </c>
      <c r="B64" s="7" t="s">
        <v>33</v>
      </c>
      <c r="C64" s="31">
        <f>SUM(C65)</f>
        <v>0</v>
      </c>
      <c r="D64" s="31">
        <f>SUM(D65)</f>
        <v>0</v>
      </c>
    </row>
    <row r="65" spans="1:4" ht="71.400000000000006" hidden="1" customHeight="1">
      <c r="A65" s="2" t="s">
        <v>36</v>
      </c>
      <c r="B65" s="7" t="s">
        <v>35</v>
      </c>
      <c r="C65" s="31">
        <f>SUM(C66)</f>
        <v>0</v>
      </c>
      <c r="D65" s="31">
        <f>SUM(D66)</f>
        <v>0</v>
      </c>
    </row>
    <row r="66" spans="1:4" ht="57" hidden="1" customHeight="1">
      <c r="A66" s="2" t="s">
        <v>38</v>
      </c>
      <c r="B66" s="7" t="s">
        <v>37</v>
      </c>
      <c r="C66" s="31">
        <v>0</v>
      </c>
      <c r="D66" s="31">
        <v>0</v>
      </c>
    </row>
    <row r="67" spans="1:4" ht="23.4" hidden="1" customHeight="1">
      <c r="A67" s="2" t="s">
        <v>171</v>
      </c>
      <c r="B67" s="7" t="s">
        <v>176</v>
      </c>
      <c r="C67" s="31">
        <f>SUM(C68)</f>
        <v>0</v>
      </c>
      <c r="D67" s="31">
        <f>SUM(D68)</f>
        <v>0</v>
      </c>
    </row>
    <row r="68" spans="1:4" ht="24.6" hidden="1" customHeight="1">
      <c r="A68" s="2" t="s">
        <v>172</v>
      </c>
      <c r="B68" s="7" t="s">
        <v>173</v>
      </c>
      <c r="C68" s="31">
        <f>SUM(C69)</f>
        <v>0</v>
      </c>
      <c r="D68" s="31">
        <f>SUM(D69)</f>
        <v>0</v>
      </c>
    </row>
    <row r="69" spans="1:4" ht="22.95" hidden="1" customHeight="1">
      <c r="A69" s="2" t="s">
        <v>174</v>
      </c>
      <c r="B69" s="7" t="s">
        <v>175</v>
      </c>
      <c r="C69" s="31"/>
      <c r="D69" s="31"/>
    </row>
    <row r="70" spans="1:4">
      <c r="A70" s="12" t="s">
        <v>40</v>
      </c>
      <c r="B70" s="13" t="s">
        <v>39</v>
      </c>
      <c r="C70" s="30">
        <f>SUM(C71+C78)</f>
        <v>19159959.009999998</v>
      </c>
      <c r="D70" s="30">
        <f>SUM(D71+D78)</f>
        <v>14392822.310000001</v>
      </c>
    </row>
    <row r="71" spans="1:4" ht="26.4">
      <c r="A71" s="2" t="s">
        <v>41</v>
      </c>
      <c r="B71" s="7" t="s">
        <v>200</v>
      </c>
      <c r="C71" s="31">
        <f>SUM(C72+C75)</f>
        <v>19111036.699999999</v>
      </c>
      <c r="D71" s="31">
        <f>SUM(D72+D75)</f>
        <v>14343900</v>
      </c>
    </row>
    <row r="72" spans="1:4" ht="19.2" customHeight="1">
      <c r="A72" s="2" t="s">
        <v>43</v>
      </c>
      <c r="B72" s="7" t="s">
        <v>42</v>
      </c>
      <c r="C72" s="31">
        <f>SUM(C73)</f>
        <v>19069036.699999999</v>
      </c>
      <c r="D72" s="31">
        <f>SUM(D73)</f>
        <v>14301900</v>
      </c>
    </row>
    <row r="73" spans="1:4" ht="29.4" customHeight="1">
      <c r="A73" s="2" t="s">
        <v>45</v>
      </c>
      <c r="B73" s="7" t="s">
        <v>44</v>
      </c>
      <c r="C73" s="31">
        <f>SUM(C74)</f>
        <v>19069036.699999999</v>
      </c>
      <c r="D73" s="31">
        <f>SUM(D74)</f>
        <v>14301900</v>
      </c>
    </row>
    <row r="74" spans="1:4" ht="31.95" customHeight="1">
      <c r="A74" s="2" t="s">
        <v>47</v>
      </c>
      <c r="B74" s="7" t="s">
        <v>46</v>
      </c>
      <c r="C74" s="31">
        <v>19069036.699999999</v>
      </c>
      <c r="D74" s="31">
        <v>14301900</v>
      </c>
    </row>
    <row r="75" spans="1:4">
      <c r="A75" s="2" t="s">
        <v>49</v>
      </c>
      <c r="B75" s="7" t="s">
        <v>48</v>
      </c>
      <c r="C75" s="31">
        <f>SUM(C76)</f>
        <v>42000</v>
      </c>
      <c r="D75" s="31">
        <f>SUM(D76)</f>
        <v>42000</v>
      </c>
    </row>
    <row r="76" spans="1:4" ht="27" customHeight="1">
      <c r="A76" s="2" t="s">
        <v>51</v>
      </c>
      <c r="B76" s="7" t="s">
        <v>50</v>
      </c>
      <c r="C76" s="31">
        <f>SUM(C77)</f>
        <v>42000</v>
      </c>
      <c r="D76" s="31">
        <f>SUM(D77)</f>
        <v>42000</v>
      </c>
    </row>
    <row r="77" spans="1:4" ht="26.4">
      <c r="A77" s="2" t="s">
        <v>53</v>
      </c>
      <c r="B77" s="7" t="s">
        <v>52</v>
      </c>
      <c r="C77" s="31">
        <v>42000</v>
      </c>
      <c r="D77" s="31">
        <v>42000</v>
      </c>
    </row>
    <row r="78" spans="1:4" ht="16.8" customHeight="1">
      <c r="A78" s="2" t="s">
        <v>209</v>
      </c>
      <c r="B78" s="7" t="s">
        <v>210</v>
      </c>
      <c r="C78" s="31">
        <f>SUM(C79)</f>
        <v>48922.31</v>
      </c>
      <c r="D78" s="31">
        <f>SUM(D79)</f>
        <v>48922.31</v>
      </c>
    </row>
    <row r="79" spans="1:4" ht="16.8" customHeight="1">
      <c r="A79" s="2" t="s">
        <v>115</v>
      </c>
      <c r="B79" s="7" t="s">
        <v>54</v>
      </c>
      <c r="C79" s="31">
        <v>48922.31</v>
      </c>
      <c r="D79" s="31">
        <v>48922.31</v>
      </c>
    </row>
    <row r="80" spans="1:4">
      <c r="A80" s="18"/>
      <c r="B80" s="13" t="s">
        <v>110</v>
      </c>
      <c r="C80" s="30">
        <f>SUM(C15+C70)</f>
        <v>74984146.610000014</v>
      </c>
      <c r="D80" s="30">
        <f>SUM(D15+D70)</f>
        <v>49198562.399999991</v>
      </c>
    </row>
    <row r="81" spans="1:4">
      <c r="A81" s="19"/>
      <c r="B81" s="19"/>
      <c r="C81" s="28"/>
      <c r="D81" s="28"/>
    </row>
    <row r="82" spans="1:4">
      <c r="A82" s="10" t="s">
        <v>109</v>
      </c>
      <c r="B82" s="15" t="s">
        <v>56</v>
      </c>
      <c r="C82" s="32">
        <f>SUM(C83:C86)</f>
        <v>7327074.2000000002</v>
      </c>
      <c r="D82" s="32">
        <f>SUM(D83:D86)</f>
        <v>4906020.41</v>
      </c>
    </row>
    <row r="83" spans="1:4" ht="39.6">
      <c r="A83" s="5" t="s">
        <v>92</v>
      </c>
      <c r="B83" s="7" t="s">
        <v>57</v>
      </c>
      <c r="C83" s="33">
        <v>276000</v>
      </c>
      <c r="D83" s="33">
        <v>152950</v>
      </c>
    </row>
    <row r="84" spans="1:4">
      <c r="A84" s="5" t="s">
        <v>201</v>
      </c>
      <c r="B84" s="7" t="s">
        <v>202</v>
      </c>
      <c r="C84" s="33">
        <v>3726054.2</v>
      </c>
      <c r="D84" s="33">
        <v>3726054.2</v>
      </c>
    </row>
    <row r="85" spans="1:4">
      <c r="A85" s="5" t="s">
        <v>93</v>
      </c>
      <c r="B85" s="7" t="s">
        <v>58</v>
      </c>
      <c r="C85" s="33">
        <v>317020</v>
      </c>
      <c r="D85" s="39">
        <v>0</v>
      </c>
    </row>
    <row r="86" spans="1:4">
      <c r="A86" s="5" t="s">
        <v>94</v>
      </c>
      <c r="B86" s="7" t="s">
        <v>59</v>
      </c>
      <c r="C86" s="33">
        <v>3008000</v>
      </c>
      <c r="D86" s="33">
        <v>1027016.21</v>
      </c>
    </row>
    <row r="87" spans="1:4" ht="17.399999999999999" customHeight="1">
      <c r="A87" s="11" t="s">
        <v>95</v>
      </c>
      <c r="B87" s="13" t="s">
        <v>60</v>
      </c>
      <c r="C87" s="34">
        <f>SUM(C88:C89)</f>
        <v>2800000</v>
      </c>
      <c r="D87" s="34">
        <f>SUM(D88:D89)</f>
        <v>153064.83000000002</v>
      </c>
    </row>
    <row r="88" spans="1:4" ht="28.95" customHeight="1">
      <c r="A88" s="5" t="s">
        <v>158</v>
      </c>
      <c r="B88" s="7" t="s">
        <v>157</v>
      </c>
      <c r="C88" s="33">
        <v>2750000</v>
      </c>
      <c r="D88" s="33">
        <v>149765.44</v>
      </c>
    </row>
    <row r="89" spans="1:4" ht="28.95" customHeight="1">
      <c r="A89" s="5" t="s">
        <v>177</v>
      </c>
      <c r="B89" s="7" t="s">
        <v>178</v>
      </c>
      <c r="C89" s="33">
        <v>50000</v>
      </c>
      <c r="D89" s="33">
        <v>3299.39</v>
      </c>
    </row>
    <row r="90" spans="1:4">
      <c r="A90" s="11" t="s">
        <v>96</v>
      </c>
      <c r="B90" s="13" t="s">
        <v>61</v>
      </c>
      <c r="C90" s="34">
        <f>SUM(C91:C92)</f>
        <v>3907000</v>
      </c>
      <c r="D90" s="34">
        <f>SUM(D91:D92)</f>
        <v>105000</v>
      </c>
    </row>
    <row r="91" spans="1:4">
      <c r="A91" s="5" t="s">
        <v>205</v>
      </c>
      <c r="B91" s="7" t="s">
        <v>206</v>
      </c>
      <c r="C91" s="33">
        <v>1827000</v>
      </c>
      <c r="D91" s="40">
        <v>15000</v>
      </c>
    </row>
    <row r="92" spans="1:4">
      <c r="A92" s="5" t="s">
        <v>97</v>
      </c>
      <c r="B92" s="7" t="s">
        <v>62</v>
      </c>
      <c r="C92" s="33">
        <v>2080000</v>
      </c>
      <c r="D92" s="40">
        <v>90000</v>
      </c>
    </row>
    <row r="93" spans="1:4">
      <c r="A93" s="11" t="s">
        <v>98</v>
      </c>
      <c r="B93" s="13" t="s">
        <v>63</v>
      </c>
      <c r="C93" s="34">
        <f>SUM(C94:C96)</f>
        <v>38391816.469999999</v>
      </c>
      <c r="D93" s="34">
        <f>SUM(D94:D96)</f>
        <v>22382591.869999997</v>
      </c>
    </row>
    <row r="94" spans="1:4">
      <c r="A94" s="5" t="s">
        <v>99</v>
      </c>
      <c r="B94" s="7" t="s">
        <v>64</v>
      </c>
      <c r="C94" s="33">
        <v>8006960</v>
      </c>
      <c r="D94" s="33">
        <v>5260617.71</v>
      </c>
    </row>
    <row r="95" spans="1:4">
      <c r="A95" s="5" t="s">
        <v>100</v>
      </c>
      <c r="B95" s="7" t="s">
        <v>65</v>
      </c>
      <c r="C95" s="33">
        <v>11251635</v>
      </c>
      <c r="D95" s="33">
        <v>4731567.17</v>
      </c>
    </row>
    <row r="96" spans="1:4">
      <c r="A96" s="5" t="s">
        <v>101</v>
      </c>
      <c r="B96" s="7" t="s">
        <v>66</v>
      </c>
      <c r="C96" s="33">
        <v>19133221.469999999</v>
      </c>
      <c r="D96" s="33">
        <v>12390406.99</v>
      </c>
    </row>
    <row r="97" spans="1:4">
      <c r="A97" s="11" t="s">
        <v>161</v>
      </c>
      <c r="B97" s="13" t="s">
        <v>163</v>
      </c>
      <c r="C97" s="34">
        <f>SUM(C98:C98)</f>
        <v>39834.699999999997</v>
      </c>
      <c r="D97" s="34">
        <f>SUM(D98:D98)</f>
        <v>39834.699999999997</v>
      </c>
    </row>
    <row r="98" spans="1:4">
      <c r="A98" s="5" t="s">
        <v>162</v>
      </c>
      <c r="B98" s="7" t="s">
        <v>164</v>
      </c>
      <c r="C98" s="33">
        <v>39834.699999999997</v>
      </c>
      <c r="D98" s="40">
        <v>39834.699999999997</v>
      </c>
    </row>
    <row r="99" spans="1:4">
      <c r="A99" s="11" t="s">
        <v>102</v>
      </c>
      <c r="B99" s="13" t="s">
        <v>67</v>
      </c>
      <c r="C99" s="34">
        <f>SUM(C100:C101)</f>
        <v>200229</v>
      </c>
      <c r="D99" s="34">
        <f>SUM(D100:D101)</f>
        <v>40229</v>
      </c>
    </row>
    <row r="100" spans="1:4">
      <c r="A100" s="5" t="s">
        <v>103</v>
      </c>
      <c r="B100" s="7" t="s">
        <v>68</v>
      </c>
      <c r="C100" s="33">
        <v>160000</v>
      </c>
      <c r="D100" s="33">
        <v>0</v>
      </c>
    </row>
    <row r="101" spans="1:4">
      <c r="A101" s="5" t="s">
        <v>104</v>
      </c>
      <c r="B101" s="7" t="s">
        <v>69</v>
      </c>
      <c r="C101" s="33">
        <v>40229</v>
      </c>
      <c r="D101" s="40">
        <v>40229</v>
      </c>
    </row>
    <row r="102" spans="1:4">
      <c r="A102" s="11" t="s">
        <v>105</v>
      </c>
      <c r="B102" s="13" t="s">
        <v>70</v>
      </c>
      <c r="C102" s="34">
        <f>SUM(C103:C104)</f>
        <v>35080895.840000004</v>
      </c>
      <c r="D102" s="34">
        <f>SUM(D103:D104)</f>
        <v>23841791.41</v>
      </c>
    </row>
    <row r="103" spans="1:4">
      <c r="A103" s="5" t="s">
        <v>106</v>
      </c>
      <c r="B103" s="7" t="s">
        <v>71</v>
      </c>
      <c r="C103" s="33">
        <v>33954895.840000004</v>
      </c>
      <c r="D103" s="33">
        <v>22902667.449999999</v>
      </c>
    </row>
    <row r="104" spans="1:4">
      <c r="A104" s="5" t="s">
        <v>159</v>
      </c>
      <c r="B104" s="7" t="s">
        <v>160</v>
      </c>
      <c r="C104" s="33">
        <v>1126000</v>
      </c>
      <c r="D104" s="33">
        <v>939123.96</v>
      </c>
    </row>
    <row r="105" spans="1:4">
      <c r="A105" s="6" t="s">
        <v>55</v>
      </c>
      <c r="B105" s="15" t="s">
        <v>111</v>
      </c>
      <c r="C105" s="32">
        <f>SUM(C82+C87+C90+C93+C97+C99+C102)</f>
        <v>87746850.210000008</v>
      </c>
      <c r="D105" s="32">
        <f>SUM(D82+D87+D90+D93+D97+D99+D102)</f>
        <v>51468532.219999999</v>
      </c>
    </row>
    <row r="106" spans="1:4">
      <c r="A106" s="8"/>
      <c r="B106" s="8"/>
      <c r="C106" s="36"/>
      <c r="D106" s="36"/>
    </row>
    <row r="107" spans="1:4">
      <c r="A107" s="6" t="s">
        <v>55</v>
      </c>
      <c r="B107" s="15" t="s">
        <v>107</v>
      </c>
      <c r="C107" s="32">
        <f>SUM(C80-C105)</f>
        <v>-12762703.599999994</v>
      </c>
      <c r="D107" s="32">
        <f>SUM(D80-D105)</f>
        <v>-2269969.8200000077</v>
      </c>
    </row>
    <row r="108" spans="1:4">
      <c r="A108" s="4"/>
      <c r="B108" s="4"/>
      <c r="C108" s="37"/>
      <c r="D108" s="37"/>
    </row>
    <row r="109" spans="1:4" ht="20.399999999999999" customHeight="1">
      <c r="A109" s="6" t="s">
        <v>55</v>
      </c>
      <c r="B109" s="16" t="s">
        <v>112</v>
      </c>
      <c r="C109" s="38">
        <f>SUM(C110)</f>
        <v>12762703.599999994</v>
      </c>
      <c r="D109" s="38">
        <f>SUM(D110)</f>
        <v>2269969.8200000077</v>
      </c>
    </row>
    <row r="110" spans="1:4">
      <c r="A110" s="2" t="s">
        <v>73</v>
      </c>
      <c r="B110" s="7" t="s">
        <v>72</v>
      </c>
      <c r="C110" s="33">
        <f>SUM(C111)</f>
        <v>12762703.599999994</v>
      </c>
      <c r="D110" s="33">
        <f>SUM(D111)</f>
        <v>2269969.8200000077</v>
      </c>
    </row>
    <row r="111" spans="1:4" ht="17.399999999999999" customHeight="1">
      <c r="A111" s="2" t="s">
        <v>75</v>
      </c>
      <c r="B111" s="7" t="s">
        <v>74</v>
      </c>
      <c r="C111" s="33">
        <f>SUM(C112+C117)</f>
        <v>12762703.599999994</v>
      </c>
      <c r="D111" s="33">
        <f>SUM(D112+D117)</f>
        <v>2269969.8200000077</v>
      </c>
    </row>
    <row r="112" spans="1:4">
      <c r="A112" s="2" t="s">
        <v>77</v>
      </c>
      <c r="B112" s="7" t="s">
        <v>76</v>
      </c>
      <c r="C112" s="33">
        <f t="shared" ref="C112:D114" si="2">SUM(C113)</f>
        <v>-74984146.610000014</v>
      </c>
      <c r="D112" s="33">
        <f t="shared" si="2"/>
        <v>-49198562.399999991</v>
      </c>
    </row>
    <row r="113" spans="1:4">
      <c r="A113" s="2" t="s">
        <v>79</v>
      </c>
      <c r="B113" s="7" t="s">
        <v>78</v>
      </c>
      <c r="C113" s="33">
        <f t="shared" si="2"/>
        <v>-74984146.610000014</v>
      </c>
      <c r="D113" s="33">
        <f t="shared" si="2"/>
        <v>-49198562.399999991</v>
      </c>
    </row>
    <row r="114" spans="1:4">
      <c r="A114" s="2" t="s">
        <v>81</v>
      </c>
      <c r="B114" s="7" t="s">
        <v>80</v>
      </c>
      <c r="C114" s="33">
        <f t="shared" si="2"/>
        <v>-74984146.610000014</v>
      </c>
      <c r="D114" s="33">
        <f t="shared" si="2"/>
        <v>-49198562.399999991</v>
      </c>
    </row>
    <row r="115" spans="1:4" ht="26.4">
      <c r="A115" s="2" t="s">
        <v>83</v>
      </c>
      <c r="B115" s="7" t="s">
        <v>82</v>
      </c>
      <c r="C115" s="33">
        <f>SUM(-C80)</f>
        <v>-74984146.610000014</v>
      </c>
      <c r="D115" s="33">
        <f>SUM(-D80)</f>
        <v>-49198562.399999991</v>
      </c>
    </row>
    <row r="116" spans="1:4">
      <c r="A116" s="2" t="s">
        <v>85</v>
      </c>
      <c r="B116" s="7" t="s">
        <v>84</v>
      </c>
      <c r="C116" s="33">
        <f t="shared" ref="C116:D118" si="3">SUM(C117)</f>
        <v>87746850.210000008</v>
      </c>
      <c r="D116" s="33">
        <f t="shared" si="3"/>
        <v>51468532.219999999</v>
      </c>
    </row>
    <row r="117" spans="1:4">
      <c r="A117" s="2" t="s">
        <v>87</v>
      </c>
      <c r="B117" s="7" t="s">
        <v>86</v>
      </c>
      <c r="C117" s="33">
        <f t="shared" si="3"/>
        <v>87746850.210000008</v>
      </c>
      <c r="D117" s="33">
        <f t="shared" si="3"/>
        <v>51468532.219999999</v>
      </c>
    </row>
    <row r="118" spans="1:4">
      <c r="A118" s="2" t="s">
        <v>89</v>
      </c>
      <c r="B118" s="7" t="s">
        <v>88</v>
      </c>
      <c r="C118" s="33">
        <f t="shared" si="3"/>
        <v>87746850.210000008</v>
      </c>
      <c r="D118" s="33">
        <f t="shared" si="3"/>
        <v>51468532.219999999</v>
      </c>
    </row>
    <row r="119" spans="1:4" ht="26.4">
      <c r="A119" s="3" t="s">
        <v>91</v>
      </c>
      <c r="B119" s="9" t="s">
        <v>90</v>
      </c>
      <c r="C119" s="35">
        <f>SUM(C105)</f>
        <v>87746850.210000008</v>
      </c>
      <c r="D119" s="35">
        <f>SUM(D105)</f>
        <v>51468532.219999999</v>
      </c>
    </row>
    <row r="120" spans="1:4">
      <c r="A120" s="1"/>
      <c r="B120" s="14" t="s">
        <v>113</v>
      </c>
      <c r="C120" s="38">
        <f>SUM(C109)</f>
        <v>12762703.599999994</v>
      </c>
      <c r="D120" s="38">
        <f>SUM(D109)</f>
        <v>2269969.8200000077</v>
      </c>
    </row>
    <row r="122" spans="1:4">
      <c r="B122" s="17"/>
      <c r="C122" s="29"/>
    </row>
  </sheetData>
  <mergeCells count="10">
    <mergeCell ref="A12:A13"/>
    <mergeCell ref="D12:D13"/>
    <mergeCell ref="C1:D1"/>
    <mergeCell ref="C2:D2"/>
    <mergeCell ref="A6:D6"/>
    <mergeCell ref="A7:D7"/>
    <mergeCell ref="A8:D8"/>
    <mergeCell ref="B12:B13"/>
    <mergeCell ref="C12:C13"/>
    <mergeCell ref="C3:D3"/>
  </mergeCells>
  <pageMargins left="1.1811023622047245" right="0.39370078740157483" top="0.78740157480314965" bottom="0.78740157480314965" header="0.39370078740157483" footer="0.39370078740157483"/>
  <pageSetup paperSize="8" scale="6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город</vt:lpstr>
      <vt:lpstr>'ОТЧЕТ город'!__bookmark_2</vt:lpstr>
      <vt:lpstr>'ОТЧЕТ город'!__bookmark_5</vt:lpstr>
      <vt:lpstr>'ОТЧЕТ город'!Заголовки_для_печати</vt:lpstr>
      <vt:lpstr>'ОТЧЕТ город'!Область_печати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Пользователь</cp:lastModifiedBy>
  <cp:lastPrinted>2023-07-26T13:55:43Z</cp:lastPrinted>
  <dcterms:created xsi:type="dcterms:W3CDTF">2020-07-09T13:01:47Z</dcterms:created>
  <dcterms:modified xsi:type="dcterms:W3CDTF">2023-10-30T11:26:22Z</dcterms:modified>
</cp:coreProperties>
</file>