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МП 2018" sheetId="3" r:id="rId1"/>
  </sheets>
  <definedNames>
    <definedName name="_xlnm.Print_Titles" localSheetId="0">'МП 2018'!$9:$9</definedName>
    <definedName name="_xlnm.Print_Area" localSheetId="0">'МП 2018'!$A$1:$P$83</definedName>
  </definedNames>
  <calcPr calcId="125725"/>
</workbook>
</file>

<file path=xl/calcChain.xml><?xml version="1.0" encoding="utf-8"?>
<calcChain xmlns="http://schemas.openxmlformats.org/spreadsheetml/2006/main">
  <c r="O78" i="3"/>
  <c r="N78"/>
  <c r="O73"/>
  <c r="O72" s="1"/>
  <c r="O71" s="1"/>
  <c r="N73"/>
  <c r="N72" s="1"/>
  <c r="N71" s="1"/>
  <c r="P76"/>
  <c r="P75"/>
  <c r="P73"/>
  <c r="P77"/>
  <c r="N66"/>
  <c r="O66"/>
  <c r="P67"/>
  <c r="P66"/>
  <c r="P64"/>
  <c r="O28"/>
  <c r="N28"/>
  <c r="O43"/>
  <c r="O37"/>
  <c r="O36" s="1"/>
  <c r="N37"/>
  <c r="N36" s="1"/>
  <c r="P17"/>
  <c r="P16"/>
  <c r="O16"/>
  <c r="N16"/>
  <c r="O69"/>
  <c r="O68"/>
  <c r="N69"/>
  <c r="N68" s="1"/>
  <c r="P70"/>
  <c r="O63"/>
  <c r="N63"/>
  <c r="P65"/>
  <c r="P63"/>
  <c r="O61"/>
  <c r="N61"/>
  <c r="P62"/>
  <c r="P61"/>
  <c r="P60"/>
  <c r="P59"/>
  <c r="P58"/>
  <c r="O45"/>
  <c r="N45"/>
  <c r="P27"/>
  <c r="O27"/>
  <c r="N27"/>
  <c r="P26"/>
  <c r="O26"/>
  <c r="N26"/>
  <c r="P15"/>
  <c r="P14"/>
  <c r="O14"/>
  <c r="N14"/>
  <c r="P13"/>
  <c r="O13"/>
  <c r="O12" s="1"/>
  <c r="O11" s="1"/>
  <c r="O10" s="1"/>
  <c r="N13"/>
  <c r="N12" s="1"/>
  <c r="N11" s="1"/>
  <c r="N10" s="1"/>
  <c r="P12"/>
  <c r="P11"/>
  <c r="P10"/>
  <c r="P39"/>
  <c r="P38" s="1"/>
  <c r="P37" s="1"/>
  <c r="O38"/>
  <c r="P30"/>
  <c r="P29"/>
  <c r="P51"/>
  <c r="O51"/>
  <c r="N51"/>
  <c r="P56"/>
  <c r="P55" s="1"/>
  <c r="P54" s="1"/>
  <c r="P53" s="1"/>
  <c r="O56"/>
  <c r="O55" s="1"/>
  <c r="O54" s="1"/>
  <c r="O53" s="1"/>
  <c r="N56"/>
  <c r="N55" s="1"/>
  <c r="N54" s="1"/>
  <c r="N53" s="1"/>
  <c r="P50"/>
  <c r="P49" s="1"/>
  <c r="O50"/>
  <c r="O49" s="1"/>
  <c r="N50"/>
  <c r="N49" s="1"/>
  <c r="P46"/>
  <c r="P45" s="1"/>
  <c r="P44"/>
  <c r="P43" s="1"/>
  <c r="P42" s="1"/>
  <c r="P41" s="1"/>
  <c r="P33"/>
  <c r="P32" s="1"/>
  <c r="P31" s="1"/>
  <c r="N43"/>
  <c r="O33"/>
  <c r="O32" s="1"/>
  <c r="O31" s="1"/>
  <c r="N33"/>
  <c r="N32" s="1"/>
  <c r="N31" s="1"/>
  <c r="N79"/>
  <c r="N60" l="1"/>
  <c r="N59" s="1"/>
  <c r="N58" s="1"/>
  <c r="O60"/>
  <c r="O59" s="1"/>
  <c r="O58" s="1"/>
  <c r="O42"/>
  <c r="O41" s="1"/>
  <c r="O40" s="1"/>
  <c r="N42"/>
  <c r="N41" s="1"/>
  <c r="N40" s="1"/>
  <c r="N35"/>
  <c r="O35"/>
  <c r="N25"/>
  <c r="O25"/>
  <c r="N38"/>
  <c r="P40"/>
  <c r="P25"/>
  <c r="P23"/>
  <c r="P22" s="1"/>
  <c r="O22"/>
  <c r="N22"/>
  <c r="P19"/>
  <c r="N19"/>
  <c r="O19"/>
  <c r="O24" l="1"/>
  <c r="N24"/>
  <c r="P35"/>
  <c r="P24" s="1"/>
  <c r="N18"/>
  <c r="N21"/>
  <c r="N20" s="1"/>
  <c r="O18"/>
  <c r="O21"/>
  <c r="O20" s="1"/>
  <c r="P18"/>
  <c r="P21"/>
  <c r="P20" s="1"/>
  <c r="P78" l="1"/>
  <c r="P36"/>
</calcChain>
</file>

<file path=xl/sharedStrings.xml><?xml version="1.0" encoding="utf-8"?>
<sst xmlns="http://schemas.openxmlformats.org/spreadsheetml/2006/main" count="136" uniqueCount="110">
  <si>
    <t xml:space="preserve"> </t>
  </si>
  <si>
    <t/>
  </si>
  <si>
    <t>1702618</t>
  </si>
  <si>
    <t>Коммунальное хозяйство</t>
  </si>
  <si>
    <t>Муниципальная  программа "Обеспечение качественным жильем и услугами ЖКХ населения Кимовского района"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</si>
  <si>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Кимовский район"</t>
  </si>
  <si>
    <t>Наименование показателя</t>
  </si>
  <si>
    <t>Целевая статья</t>
  </si>
  <si>
    <t>Раздел</t>
  </si>
  <si>
    <t xml:space="preserve">Подраздел </t>
  </si>
  <si>
    <t>Иные закупки товаров, работ и услуг для обеспечения государственных (муниципальных) нужд</t>
  </si>
  <si>
    <t xml:space="preserve">Подпрограмма  "Профилактика правонарушений, терроризма и экстремизма" </t>
  </si>
  <si>
    <t>Установка систем видеонаблюдения</t>
  </si>
  <si>
    <t>Защита населения и территории от последствий ЧС природного и техногенного характера, гражданская оборона</t>
  </si>
  <si>
    <t>Подпрограмма "Переселение граждан из аварийного жилищного фонда на территории МО Кимовский район"</t>
  </si>
  <si>
    <t>Жилищное хозяйство</t>
  </si>
  <si>
    <t>Бюджетные инвестиции</t>
  </si>
  <si>
    <t>Благоустройство</t>
  </si>
  <si>
    <t>Благоустройство территории жилой застройки</t>
  </si>
  <si>
    <t>ИТОГО</t>
  </si>
  <si>
    <t>Прочие мероприятия по благоустройству</t>
  </si>
  <si>
    <t>05 0 00 00000</t>
  </si>
  <si>
    <t>05 1 00 00000</t>
  </si>
  <si>
    <t>05 1 01 26770</t>
  </si>
  <si>
    <t>06 0 00 00000</t>
  </si>
  <si>
    <t>06 2  00 00000</t>
  </si>
  <si>
    <t>06 2 01 26300</t>
  </si>
  <si>
    <t>Подпрограмма "Развитие систем коммунальной инфраструктуры в МО Кимовский район"</t>
  </si>
  <si>
    <t>06 4 00 00000</t>
  </si>
  <si>
    <t>06 4 02 26430</t>
  </si>
  <si>
    <t>06 4 05 26380</t>
  </si>
  <si>
    <t>Подпрограмма "Обеспечение территорий жилой застройки объектами коммунальной инфраструктуры"</t>
  </si>
  <si>
    <t>06 3 00 00000</t>
  </si>
  <si>
    <t>06 3 02 26740</t>
  </si>
  <si>
    <t>Основное мероприятие "Профилактика правонарушений, терроризма и экстремизма"</t>
  </si>
  <si>
    <t>05 1 01 00000</t>
  </si>
  <si>
    <t xml:space="preserve">Переселение граждан из аварийного жилищного фонда </t>
  </si>
  <si>
    <t>06 2  01 26300</t>
  </si>
  <si>
    <t>Ликвидация аварийного жилищного  фонда</t>
  </si>
  <si>
    <t>Основное мероприятие "Благоустройство территории жилой застройки"</t>
  </si>
  <si>
    <t>06 3 02 00000</t>
  </si>
  <si>
    <t>Основное мероприятие "Строительство, реконструкция и ремонт систем теплоснабжения"</t>
  </si>
  <si>
    <t>06 4 01 00000</t>
  </si>
  <si>
    <t>Основное мероприятие "Строительство, реконструкция и ремонт систем водоснабжения"</t>
  </si>
  <si>
    <t>06 4 02 00000</t>
  </si>
  <si>
    <t>Основное мероприятие "Строительство, реконструкция и ремонт систем водоотведения"</t>
  </si>
  <si>
    <t>Установка приборов учета</t>
  </si>
  <si>
    <t>06 4 04 26790</t>
  </si>
  <si>
    <t>Национальная безопасность и правоохранительная деятельность</t>
  </si>
  <si>
    <t>Жилищно-коммунальное хозяйство</t>
  </si>
  <si>
    <t>Основное мероприятие "Повышение технического уровня объектов утилизации твердых бытовых отходов"</t>
  </si>
  <si>
    <t>06 4 05 00000</t>
  </si>
  <si>
    <t>06 2  01 26780</t>
  </si>
  <si>
    <t>к проекту решения Собрания депутатов муниципального образования город Кимовск Кимовского района</t>
  </si>
  <si>
    <t>Приложение 8</t>
  </si>
  <si>
    <t>(тыс.руб.)</t>
  </si>
  <si>
    <t>Начальник финансового управления администрации муниципального образования Кимовский район</t>
  </si>
  <si>
    <t>Т.Н.Жарикова</t>
  </si>
  <si>
    <t>Муниципальная программа "Развитие спорта и молодежной политики  в муниципальном образовании Кимовский район"</t>
  </si>
  <si>
    <t>04 0 00 00000</t>
  </si>
  <si>
    <t>Подпрограмма "Развитие физкультуры и спорта в МО Кимовский район"</t>
  </si>
  <si>
    <t>04 1 00 00000</t>
  </si>
  <si>
    <t>Физическая культура и спорт</t>
  </si>
  <si>
    <t xml:space="preserve">Физическая культура </t>
  </si>
  <si>
    <t>Основное мероприятие "Совершенствование спортивной инфраструктуры и материально-технической базы для занятий физкультурой и массовым спортом"</t>
  </si>
  <si>
    <t>04 1 01 00000</t>
  </si>
  <si>
    <t>Обеспечение деятельности (оказание услуг) муниципальных учреждений физкультуры и спорта</t>
  </si>
  <si>
    <t>04 1 01 26910</t>
  </si>
  <si>
    <t>Основное мероприятие "Переселение граждан из аварийного жилищного фонда в МО Кимовский район"</t>
  </si>
  <si>
    <t>06 2 01 00000</t>
  </si>
  <si>
    <t>Мероприятия по признанию жилищного фонда аварийным</t>
  </si>
  <si>
    <t>06 2 01 26900</t>
  </si>
  <si>
    <t>Муниципальная программа комплексного развития систем коммунальной инфраструктуры МО горд Кимовск Кимовского района на 2017-2025 годы"</t>
  </si>
  <si>
    <t>18 0 00 00000</t>
  </si>
  <si>
    <t>18 0 01 00000</t>
  </si>
  <si>
    <t>Строительство и капитальный ремонт объектов теплоснабжения Кимовского района</t>
  </si>
  <si>
    <t>18 0 02 00000</t>
  </si>
  <si>
    <t>18 0 02 26430</t>
  </si>
  <si>
    <t>Строительство и капитальный ремонт объектов коммунальной инфраструктуры Кимовского района</t>
  </si>
  <si>
    <t>Основное мероприятие "Обеспечение энергоснабжением, повышение энергетической эффективности и энергосбережения"</t>
  </si>
  <si>
    <t>18 0 04 00000</t>
  </si>
  <si>
    <t>Обеспечение энергоснабжением</t>
  </si>
  <si>
    <t>18 0 04 26420</t>
  </si>
  <si>
    <t>"Об утверждении отчета об исполнении бюджета муниципального образования         город Кимовск Кимовского района                          за 2018 год"</t>
  </si>
  <si>
    <t xml:space="preserve">Исполнение муниципальных программ муниципального образования Кимовский район по целевым статьям,  разделам, подразделам классификации расходов бюджета муниципального образования город Кимовск Кимовского района за 2018 год </t>
  </si>
  <si>
    <t>Утвержденные бюджетные назначения на 2018 год</t>
  </si>
  <si>
    <t>Исполнено за 2018 год</t>
  </si>
  <si>
    <t>Массовый спорт</t>
  </si>
  <si>
    <t>Строительство, реконструкция и капитальный ремонт объектов спортивного назначения в муниципальном образовании</t>
  </si>
  <si>
    <t>04 1 01 S1130</t>
  </si>
  <si>
    <t>06 4 01 82720</t>
  </si>
  <si>
    <t>Проведение мероприятий, направленных на модернизацию, ремонт и строительство коммунальной инфраструктуры</t>
  </si>
  <si>
    <t>06 4 02 82720</t>
  </si>
  <si>
    <t>18 0 02 S0340</t>
  </si>
  <si>
    <t>18 0 01 S0340</t>
  </si>
  <si>
    <t>Обеспечение водоснабжением в муниципальном образовании</t>
  </si>
  <si>
    <t>18 0 03 00000</t>
  </si>
  <si>
    <t>Обеспечение услугами водоотведения в муниципальном образовании</t>
  </si>
  <si>
    <t>18 0 03 26450</t>
  </si>
  <si>
    <t>Муниципальная программа "Формирование современной городской среды"</t>
  </si>
  <si>
    <t>19 0 00 00000</t>
  </si>
  <si>
    <t>19 0 01 27100</t>
  </si>
  <si>
    <t>Мероприятия по благоустройству территорий</t>
  </si>
  <si>
    <t>19 0 01 L5550</t>
  </si>
  <si>
    <t>19 0 01 L5600</t>
  </si>
  <si>
    <t>19 0 01 S0090</t>
  </si>
  <si>
    <t>Обустройство мест массового отдыха населения (городских парков)</t>
  </si>
  <si>
    <t>Поддержка обустройства мест массового отдыха населения (городских парков)</t>
  </si>
  <si>
    <t>Поддержка государственных и муниципальных программ формирования современной городской среды</t>
  </si>
  <si>
    <t>от 26.06.2019    № 18-75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</si>
</sst>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"/>
    <numFmt numFmtId="166" formatCode="0000000"/>
    <numFmt numFmtId="167" formatCode="#,##0.0_ ;[Red]\-#,##0.0\ "/>
    <numFmt numFmtId="168" formatCode="#,##0.0"/>
    <numFmt numFmtId="169" formatCode="0.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13">
    <xf numFmtId="0" fontId="0" fillId="0" borderId="0" xfId="0"/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2" applyFont="1" applyFill="1" applyBorder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0" fontId="8" fillId="0" borderId="0" xfId="1" applyNumberFormat="1" applyFont="1" applyFill="1" applyAlignment="1" applyProtection="1">
      <protection hidden="1"/>
    </xf>
    <xf numFmtId="0" fontId="9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horizontal="right" wrapText="1" shrinkToFit="1"/>
    </xf>
    <xf numFmtId="0" fontId="8" fillId="0" borderId="0" xfId="0" applyFont="1" applyAlignment="1">
      <alignment horizontal="right" vertical="top" wrapText="1" shrinkToFit="1"/>
    </xf>
    <xf numFmtId="0" fontId="8" fillId="0" borderId="0" xfId="0" applyFont="1" applyAlignment="1">
      <alignment horizontal="center" vertical="top" wrapText="1" shrinkToFit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Border="1"/>
    <xf numFmtId="0" fontId="4" fillId="0" borderId="0" xfId="1" applyNumberFormat="1" applyFont="1" applyFill="1" applyBorder="1" applyAlignment="1" applyProtection="1">
      <protection hidden="1"/>
    </xf>
    <xf numFmtId="165" fontId="8" fillId="0" borderId="2" xfId="1" applyNumberFormat="1" applyFont="1" applyFill="1" applyBorder="1" applyAlignment="1" applyProtection="1">
      <alignment horizontal="center"/>
      <protection hidden="1"/>
    </xf>
    <xf numFmtId="167" fontId="8" fillId="0" borderId="2" xfId="1" applyNumberFormat="1" applyFont="1" applyFill="1" applyBorder="1" applyAlignment="1" applyProtection="1">
      <protection hidden="1"/>
    </xf>
    <xf numFmtId="164" fontId="8" fillId="0" borderId="2" xfId="1" applyNumberFormat="1" applyFont="1" applyFill="1" applyBorder="1" applyAlignment="1" applyProtection="1">
      <protection hidden="1"/>
    </xf>
    <xf numFmtId="164" fontId="8" fillId="2" borderId="2" xfId="1" applyNumberFormat="1" applyFont="1" applyFill="1" applyBorder="1" applyAlignment="1" applyProtection="1">
      <protection hidden="1"/>
    </xf>
    <xf numFmtId="164" fontId="8" fillId="3" borderId="2" xfId="1" applyNumberFormat="1" applyFont="1" applyFill="1" applyBorder="1" applyAlignment="1" applyProtection="1">
      <protection hidden="1"/>
    </xf>
    <xf numFmtId="166" fontId="9" fillId="0" borderId="2" xfId="1" applyNumberFormat="1" applyFont="1" applyFill="1" applyBorder="1" applyAlignment="1" applyProtection="1">
      <alignment horizontal="center"/>
      <protection hidden="1"/>
    </xf>
    <xf numFmtId="165" fontId="9" fillId="0" borderId="2" xfId="1" applyNumberFormat="1" applyFont="1" applyFill="1" applyBorder="1" applyAlignment="1" applyProtection="1">
      <alignment horizontal="center"/>
      <protection hidden="1"/>
    </xf>
    <xf numFmtId="167" fontId="9" fillId="0" borderId="2" xfId="1" applyNumberFormat="1" applyFont="1" applyFill="1" applyBorder="1" applyAlignment="1" applyProtection="1">
      <protection hidden="1"/>
    </xf>
    <xf numFmtId="0" fontId="8" fillId="0" borderId="2" xfId="1" applyNumberFormat="1" applyFont="1" applyFill="1" applyBorder="1" applyAlignment="1" applyProtection="1">
      <protection hidden="1"/>
    </xf>
    <xf numFmtId="164" fontId="9" fillId="0" borderId="2" xfId="1" applyNumberFormat="1" applyFont="1" applyFill="1" applyBorder="1" applyAlignment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168" fontId="9" fillId="0" borderId="2" xfId="1" applyNumberFormat="1" applyFont="1" applyFill="1" applyBorder="1" applyAlignment="1" applyProtection="1">
      <protection hidden="1"/>
    </xf>
    <xf numFmtId="49" fontId="8" fillId="0" borderId="2" xfId="1" applyNumberFormat="1" applyFont="1" applyFill="1" applyBorder="1" applyAlignment="1" applyProtection="1">
      <alignment horizontal="center"/>
      <protection hidden="1"/>
    </xf>
    <xf numFmtId="169" fontId="8" fillId="0" borderId="2" xfId="1" applyNumberFormat="1" applyFont="1" applyFill="1" applyBorder="1" applyAlignment="1" applyProtection="1">
      <protection hidden="1"/>
    </xf>
    <xf numFmtId="169" fontId="8" fillId="3" borderId="2" xfId="1" applyNumberFormat="1" applyFont="1" applyFill="1" applyBorder="1" applyAlignment="1" applyProtection="1">
      <protection hidden="1"/>
    </xf>
    <xf numFmtId="167" fontId="10" fillId="0" borderId="2" xfId="1" applyNumberFormat="1" applyFont="1" applyFill="1" applyBorder="1" applyAlignment="1" applyProtection="1">
      <protection hidden="1"/>
    </xf>
    <xf numFmtId="0" fontId="4" fillId="4" borderId="0" xfId="1" applyNumberFormat="1" applyFont="1" applyFill="1" applyBorder="1" applyAlignment="1" applyProtection="1">
      <protection hidden="1"/>
    </xf>
    <xf numFmtId="165" fontId="8" fillId="4" borderId="2" xfId="1" applyNumberFormat="1" applyFont="1" applyFill="1" applyBorder="1" applyAlignment="1" applyProtection="1">
      <alignment horizontal="center"/>
      <protection hidden="1"/>
    </xf>
    <xf numFmtId="167" fontId="8" fillId="4" borderId="2" xfId="1" applyNumberFormat="1" applyFont="1" applyFill="1" applyBorder="1" applyAlignment="1" applyProtection="1">
      <protection hidden="1"/>
    </xf>
    <xf numFmtId="0" fontId="1" fillId="4" borderId="0" xfId="1" applyFill="1"/>
    <xf numFmtId="0" fontId="8" fillId="4" borderId="0" xfId="1" applyNumberFormat="1" applyFont="1" applyFill="1" applyBorder="1" applyAlignment="1" applyProtection="1">
      <protection hidden="1"/>
    </xf>
    <xf numFmtId="0" fontId="8" fillId="0" borderId="0" xfId="0" applyFont="1" applyAlignment="1">
      <alignment horizontal="center" wrapText="1" shrinkToFit="1"/>
    </xf>
    <xf numFmtId="49" fontId="9" fillId="0" borderId="2" xfId="1" applyNumberFormat="1" applyFont="1" applyFill="1" applyBorder="1" applyAlignment="1" applyProtection="1">
      <alignment horizontal="center"/>
      <protection hidden="1"/>
    </xf>
    <xf numFmtId="49" fontId="8" fillId="4" borderId="2" xfId="1" applyNumberFormat="1" applyFont="1" applyFill="1" applyBorder="1" applyAlignment="1" applyProtection="1">
      <alignment horizontal="center"/>
      <protection hidden="1"/>
    </xf>
    <xf numFmtId="167" fontId="12" fillId="0" borderId="2" xfId="1" applyNumberFormat="1" applyFont="1" applyFill="1" applyBorder="1" applyAlignment="1" applyProtection="1">
      <protection hidden="1"/>
    </xf>
    <xf numFmtId="167" fontId="12" fillId="4" borderId="2" xfId="1" applyNumberFormat="1" applyFont="1" applyFill="1" applyBorder="1" applyAlignment="1" applyProtection="1">
      <protection hidden="1"/>
    </xf>
    <xf numFmtId="164" fontId="11" fillId="3" borderId="2" xfId="1" applyNumberFormat="1" applyFont="1" applyFill="1" applyBorder="1" applyAlignment="1" applyProtection="1">
      <protection hidden="1"/>
    </xf>
    <xf numFmtId="0" fontId="8" fillId="0" borderId="5" xfId="1" applyFont="1" applyBorder="1" applyProtection="1">
      <protection hidden="1"/>
    </xf>
    <xf numFmtId="0" fontId="8" fillId="0" borderId="5" xfId="1" applyNumberFormat="1" applyFont="1" applyFill="1" applyBorder="1" applyAlignment="1" applyProtection="1">
      <alignment horizontal="center"/>
      <protection hidden="1"/>
    </xf>
    <xf numFmtId="167" fontId="10" fillId="4" borderId="2" xfId="1" applyNumberFormat="1" applyFont="1" applyFill="1" applyBorder="1" applyAlignment="1" applyProtection="1">
      <protection hidden="1"/>
    </xf>
    <xf numFmtId="164" fontId="10" fillId="3" borderId="2" xfId="1" applyNumberFormat="1" applyFont="1" applyFill="1" applyBorder="1" applyAlignment="1" applyProtection="1"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7" fontId="15" fillId="4" borderId="2" xfId="1" applyNumberFormat="1" applyFont="1" applyFill="1" applyBorder="1" applyAlignment="1" applyProtection="1">
      <protection hidden="1"/>
    </xf>
    <xf numFmtId="167" fontId="15" fillId="0" borderId="2" xfId="1" applyNumberFormat="1" applyFont="1" applyFill="1" applyBorder="1" applyAlignment="1" applyProtection="1">
      <protection hidden="1"/>
    </xf>
    <xf numFmtId="164" fontId="15" fillId="0" borderId="2" xfId="1" applyNumberFormat="1" applyFont="1" applyFill="1" applyBorder="1" applyAlignment="1" applyProtection="1">
      <protection hidden="1"/>
    </xf>
    <xf numFmtId="0" fontId="16" fillId="0" borderId="0" xfId="1" applyFont="1"/>
    <xf numFmtId="0" fontId="16" fillId="0" borderId="0" xfId="1" applyNumberFormat="1" applyFont="1" applyFill="1" applyAlignment="1" applyProtection="1">
      <alignment wrapText="1"/>
      <protection hidden="1"/>
    </xf>
    <xf numFmtId="0" fontId="16" fillId="0" borderId="0" xfId="1" applyFont="1" applyBorder="1" applyProtection="1">
      <protection hidden="1"/>
    </xf>
    <xf numFmtId="0" fontId="19" fillId="0" borderId="0" xfId="1" applyFont="1" applyBorder="1" applyAlignment="1" applyProtection="1">
      <protection hidden="1"/>
    </xf>
    <xf numFmtId="0" fontId="19" fillId="0" borderId="0" xfId="1" applyNumberFormat="1" applyFont="1" applyFill="1" applyBorder="1" applyAlignment="1" applyProtection="1">
      <protection hidden="1"/>
    </xf>
    <xf numFmtId="166" fontId="8" fillId="0" borderId="2" xfId="1" applyNumberFormat="1" applyFont="1" applyFill="1" applyBorder="1" applyAlignment="1" applyProtection="1">
      <alignment wrapText="1"/>
      <protection hidden="1"/>
    </xf>
    <xf numFmtId="0" fontId="4" fillId="0" borderId="0" xfId="2" applyNumberFormat="1" applyFont="1" applyFill="1" applyBorder="1" applyAlignment="1" applyProtection="1">
      <alignment wrapText="1"/>
      <protection hidden="1"/>
    </xf>
    <xf numFmtId="0" fontId="5" fillId="0" borderId="0" xfId="0" applyFont="1" applyAlignment="1"/>
    <xf numFmtId="0" fontId="8" fillId="0" borderId="0" xfId="1" applyNumberFormat="1" applyFont="1" applyFill="1" applyAlignment="1" applyProtection="1">
      <alignment wrapText="1"/>
      <protection hidden="1"/>
    </xf>
    <xf numFmtId="0" fontId="8" fillId="0" borderId="5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Alignment="1">
      <alignment horizontal="left"/>
    </xf>
    <xf numFmtId="0" fontId="19" fillId="0" borderId="0" xfId="1" applyNumberFormat="1" applyFont="1" applyFill="1" applyAlignment="1" applyProtection="1">
      <alignment horizontal="center" wrapText="1"/>
      <protection hidden="1"/>
    </xf>
    <xf numFmtId="166" fontId="9" fillId="0" borderId="1" xfId="1" applyNumberFormat="1" applyFont="1" applyFill="1" applyBorder="1" applyAlignment="1" applyProtection="1">
      <alignment horizontal="center" wrapText="1"/>
      <protection hidden="1"/>
    </xf>
    <xf numFmtId="166" fontId="9" fillId="0" borderId="3" xfId="1" applyNumberFormat="1" applyFont="1" applyFill="1" applyBorder="1" applyAlignment="1" applyProtection="1">
      <alignment horizontal="center" wrapText="1"/>
      <protection hidden="1"/>
    </xf>
    <xf numFmtId="166" fontId="9" fillId="0" borderId="4" xfId="1" applyNumberFormat="1" applyFont="1" applyFill="1" applyBorder="1" applyAlignment="1" applyProtection="1">
      <alignment horizontal="center" wrapText="1"/>
      <protection hidden="1"/>
    </xf>
    <xf numFmtId="166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13" fillId="0" borderId="2" xfId="1" applyNumberFormat="1" applyFont="1" applyFill="1" applyBorder="1" applyAlignment="1" applyProtection="1">
      <alignment wrapText="1"/>
      <protection hidden="1"/>
    </xf>
    <xf numFmtId="49" fontId="8" fillId="0" borderId="2" xfId="1" applyNumberFormat="1" applyFont="1" applyFill="1" applyBorder="1" applyAlignment="1" applyProtection="1">
      <alignment wrapText="1"/>
      <protection hidden="1"/>
    </xf>
    <xf numFmtId="166" fontId="14" fillId="4" borderId="1" xfId="1" applyNumberFormat="1" applyFont="1" applyFill="1" applyBorder="1" applyAlignment="1" applyProtection="1">
      <alignment vertical="center" wrapText="1"/>
      <protection hidden="1"/>
    </xf>
    <xf numFmtId="166" fontId="14" fillId="4" borderId="3" xfId="1" applyNumberFormat="1" applyFont="1" applyFill="1" applyBorder="1" applyAlignment="1" applyProtection="1">
      <alignment vertical="center" wrapText="1"/>
      <protection hidden="1"/>
    </xf>
    <xf numFmtId="166" fontId="14" fillId="4" borderId="4" xfId="1" applyNumberFormat="1" applyFont="1" applyFill="1" applyBorder="1" applyAlignment="1" applyProtection="1">
      <alignment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top" wrapText="1"/>
      <protection hidden="1"/>
    </xf>
    <xf numFmtId="49" fontId="9" fillId="0" borderId="3" xfId="1" applyNumberFormat="1" applyFont="1" applyFill="1" applyBorder="1" applyAlignment="1" applyProtection="1">
      <alignment horizontal="center" vertical="top" wrapText="1"/>
      <protection hidden="1"/>
    </xf>
    <xf numFmtId="49" fontId="9" fillId="0" borderId="4" xfId="1" applyNumberFormat="1" applyFont="1" applyFill="1" applyBorder="1" applyAlignment="1" applyProtection="1">
      <alignment horizontal="center" vertical="top" wrapText="1"/>
      <protection hidden="1"/>
    </xf>
    <xf numFmtId="166" fontId="14" fillId="4" borderId="1" xfId="1" applyNumberFormat="1" applyFont="1" applyFill="1" applyBorder="1" applyAlignment="1" applyProtection="1">
      <alignment horizontal="left" vertical="center" wrapText="1"/>
      <protection hidden="1"/>
    </xf>
    <xf numFmtId="166" fontId="14" fillId="4" borderId="3" xfId="1" applyNumberFormat="1" applyFont="1" applyFill="1" applyBorder="1" applyAlignment="1" applyProtection="1">
      <alignment horizontal="left" vertical="center" wrapText="1"/>
      <protection hidden="1"/>
    </xf>
    <xf numFmtId="166" fontId="14" fillId="4" borderId="4" xfId="1" applyNumberFormat="1" applyFont="1" applyFill="1" applyBorder="1" applyAlignment="1" applyProtection="1">
      <alignment horizontal="left" vertical="center" wrapText="1"/>
      <protection hidden="1"/>
    </xf>
    <xf numFmtId="166" fontId="13" fillId="4" borderId="1" xfId="1" applyNumberFormat="1" applyFont="1" applyFill="1" applyBorder="1" applyAlignment="1" applyProtection="1">
      <alignment horizontal="left" vertical="center" wrapText="1"/>
      <protection hidden="1"/>
    </xf>
    <xf numFmtId="166" fontId="13" fillId="4" borderId="3" xfId="1" applyNumberFormat="1" applyFont="1" applyFill="1" applyBorder="1" applyAlignment="1" applyProtection="1">
      <alignment horizontal="left" vertical="center" wrapText="1"/>
      <protection hidden="1"/>
    </xf>
    <xf numFmtId="166" fontId="13" fillId="4" borderId="4" xfId="1" applyNumberFormat="1" applyFont="1" applyFill="1" applyBorder="1" applyAlignment="1" applyProtection="1">
      <alignment horizontal="left" vertical="center" wrapText="1"/>
      <protection hidden="1"/>
    </xf>
    <xf numFmtId="166" fontId="8" fillId="4" borderId="1" xfId="1" applyNumberFormat="1" applyFont="1" applyFill="1" applyBorder="1" applyAlignment="1" applyProtection="1">
      <alignment horizontal="left" vertical="center" wrapText="1"/>
      <protection hidden="1"/>
    </xf>
    <xf numFmtId="166" fontId="8" fillId="4" borderId="3" xfId="1" applyNumberFormat="1" applyFont="1" applyFill="1" applyBorder="1" applyAlignment="1" applyProtection="1">
      <alignment horizontal="left" vertical="center" wrapText="1"/>
      <protection hidden="1"/>
    </xf>
    <xf numFmtId="166" fontId="8" fillId="4" borderId="4" xfId="1" applyNumberFormat="1" applyFont="1" applyFill="1" applyBorder="1" applyAlignment="1" applyProtection="1">
      <alignment horizontal="left" vertical="center" wrapText="1"/>
      <protection hidden="1"/>
    </xf>
    <xf numFmtId="166" fontId="13" fillId="4" borderId="2" xfId="1" applyNumberFormat="1" applyFont="1" applyFill="1" applyBorder="1" applyAlignment="1" applyProtection="1">
      <alignment wrapText="1"/>
      <protection hidden="1"/>
    </xf>
    <xf numFmtId="0" fontId="16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wrapText="1" shrinkToFit="1"/>
    </xf>
    <xf numFmtId="0" fontId="16" fillId="0" borderId="0" xfId="0" applyFont="1" applyAlignment="1">
      <alignment horizontal="center" wrapText="1" shrinkToFit="1"/>
    </xf>
    <xf numFmtId="0" fontId="18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wrapText="1"/>
    </xf>
    <xf numFmtId="166" fontId="13" fillId="4" borderId="1" xfId="1" applyNumberFormat="1" applyFont="1" applyFill="1" applyBorder="1" applyAlignment="1" applyProtection="1">
      <alignment vertical="center" wrapText="1"/>
      <protection hidden="1"/>
    </xf>
    <xf numFmtId="166" fontId="13" fillId="4" borderId="3" xfId="1" applyNumberFormat="1" applyFont="1" applyFill="1" applyBorder="1" applyAlignment="1" applyProtection="1">
      <alignment vertical="center" wrapText="1"/>
      <protection hidden="1"/>
    </xf>
    <xf numFmtId="166" fontId="13" fillId="4" borderId="4" xfId="1" applyNumberFormat="1" applyFont="1" applyFill="1" applyBorder="1" applyAlignment="1" applyProtection="1">
      <alignment vertical="center" wrapText="1"/>
      <protection hidden="1"/>
    </xf>
    <xf numFmtId="0" fontId="19" fillId="0" borderId="0" xfId="2" applyNumberFormat="1" applyFont="1" applyFill="1" applyAlignment="1" applyProtection="1">
      <alignment horizontal="center" vertical="top" wrapText="1"/>
      <protection hidden="1"/>
    </xf>
    <xf numFmtId="0" fontId="17" fillId="0" borderId="0" xfId="0" applyFont="1" applyAlignment="1">
      <alignment vertical="top" wrapText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" xfId="1" applyNumberFormat="1" applyFont="1" applyFill="1" applyBorder="1" applyAlignment="1" applyProtection="1">
      <alignment vertical="center" wrapText="1"/>
      <protection hidden="1"/>
    </xf>
    <xf numFmtId="166" fontId="8" fillId="0" borderId="3" xfId="1" applyNumberFormat="1" applyFont="1" applyFill="1" applyBorder="1" applyAlignment="1" applyProtection="1">
      <alignment vertical="center" wrapText="1"/>
      <protection hidden="1"/>
    </xf>
    <xf numFmtId="166" fontId="8" fillId="0" borderId="4" xfId="1" applyNumberFormat="1" applyFont="1" applyFill="1" applyBorder="1" applyAlignment="1" applyProtection="1">
      <alignment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P87"/>
  <sheetViews>
    <sheetView showGridLines="0" tabSelected="1" topLeftCell="A37" zoomScale="80" zoomScaleNormal="80" workbookViewId="0">
      <selection activeCell="K11" sqref="K11"/>
    </sheetView>
  </sheetViews>
  <sheetFormatPr defaultColWidth="9.140625" defaultRowHeight="12.75"/>
  <cols>
    <col min="1" max="1" width="2.7109375" style="3" customWidth="1"/>
    <col min="2" max="4" width="0.5703125" style="3" customWidth="1"/>
    <col min="5" max="9" width="0.7109375" style="3" customWidth="1"/>
    <col min="10" max="10" width="34.28515625" style="3" customWidth="1"/>
    <col min="11" max="11" width="15.42578125" style="3" customWidth="1"/>
    <col min="12" max="12" width="8" style="3" customWidth="1"/>
    <col min="13" max="13" width="7.7109375" style="3" customWidth="1"/>
    <col min="14" max="14" width="13.7109375" style="3" customWidth="1"/>
    <col min="15" max="15" width="13" style="3" customWidth="1"/>
    <col min="16" max="16" width="5.7109375" style="3" hidden="1" customWidth="1"/>
    <col min="17" max="16384" width="9.140625" style="3"/>
  </cols>
  <sheetData>
    <row r="1" spans="1:16" s="14" customFormat="1" ht="29.25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7"/>
      <c r="L1" s="97" t="s">
        <v>54</v>
      </c>
      <c r="M1" s="96"/>
      <c r="N1" s="96"/>
      <c r="O1" s="96"/>
      <c r="P1" s="59"/>
    </row>
    <row r="2" spans="1:16" s="14" customFormat="1" ht="72.7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8"/>
      <c r="L2" s="95" t="s">
        <v>53</v>
      </c>
      <c r="M2" s="96"/>
      <c r="N2" s="96"/>
      <c r="O2" s="96"/>
      <c r="P2" s="96"/>
    </row>
    <row r="3" spans="1:16" s="14" customFormat="1" ht="96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9"/>
      <c r="L3" s="98" t="s">
        <v>83</v>
      </c>
      <c r="M3" s="99"/>
      <c r="N3" s="99"/>
      <c r="O3" s="99"/>
      <c r="P3" s="99"/>
    </row>
    <row r="4" spans="1:16" s="14" customFormat="1" ht="28.5" customHeight="1">
      <c r="A4" s="12"/>
      <c r="B4" s="12"/>
      <c r="C4" s="12"/>
      <c r="D4" s="12"/>
      <c r="E4" s="12"/>
      <c r="F4" s="12"/>
      <c r="G4" s="12"/>
      <c r="H4" s="12"/>
      <c r="I4" s="12"/>
      <c r="J4" s="12"/>
      <c r="K4" s="45"/>
      <c r="L4" s="97" t="s">
        <v>109</v>
      </c>
      <c r="M4" s="100"/>
      <c r="N4" s="100"/>
      <c r="O4" s="100"/>
      <c r="P4" s="100"/>
    </row>
    <row r="5" spans="1:16" s="14" customFormat="1" ht="25.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6"/>
      <c r="O5" s="13"/>
    </row>
    <row r="6" spans="1:16" s="14" customFormat="1" ht="75.75" customHeight="1">
      <c r="A6" s="15"/>
      <c r="B6" s="15"/>
      <c r="C6" s="15"/>
      <c r="D6" s="15"/>
      <c r="E6" s="15"/>
      <c r="F6" s="15"/>
      <c r="G6" s="15"/>
      <c r="H6" s="15"/>
      <c r="I6" s="15"/>
      <c r="J6" s="104" t="s">
        <v>84</v>
      </c>
      <c r="K6" s="105"/>
      <c r="L6" s="105"/>
      <c r="M6" s="105"/>
      <c r="N6" s="105"/>
      <c r="O6" s="105"/>
    </row>
    <row r="7" spans="1:16" ht="13.15" customHeight="1">
      <c r="A7" s="6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2"/>
      <c r="O7" s="4"/>
    </row>
    <row r="8" spans="1:16" ht="13.1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4"/>
      <c r="M8" s="1"/>
      <c r="N8" s="55"/>
      <c r="O8" s="55" t="s">
        <v>55</v>
      </c>
    </row>
    <row r="9" spans="1:16" ht="103.5" customHeight="1">
      <c r="A9" s="7"/>
      <c r="B9" s="106" t="s">
        <v>6</v>
      </c>
      <c r="C9" s="106"/>
      <c r="D9" s="106"/>
      <c r="E9" s="106"/>
      <c r="F9" s="106"/>
      <c r="G9" s="106"/>
      <c r="H9" s="106"/>
      <c r="I9" s="106"/>
      <c r="J9" s="106"/>
      <c r="K9" s="20" t="s">
        <v>7</v>
      </c>
      <c r="L9" s="20" t="s">
        <v>8</v>
      </c>
      <c r="M9" s="20" t="s">
        <v>9</v>
      </c>
      <c r="N9" s="21" t="s">
        <v>85</v>
      </c>
      <c r="O9" s="21" t="s">
        <v>86</v>
      </c>
      <c r="P9" s="22"/>
    </row>
    <row r="10" spans="1:16" ht="66.75" customHeight="1">
      <c r="A10" s="23"/>
      <c r="B10" s="82" t="s">
        <v>58</v>
      </c>
      <c r="C10" s="83"/>
      <c r="D10" s="83"/>
      <c r="E10" s="83"/>
      <c r="F10" s="83"/>
      <c r="G10" s="83"/>
      <c r="H10" s="83"/>
      <c r="I10" s="83"/>
      <c r="J10" s="84"/>
      <c r="K10" s="46" t="s">
        <v>59</v>
      </c>
      <c r="L10" s="30">
        <v>0</v>
      </c>
      <c r="M10" s="30">
        <v>0</v>
      </c>
      <c r="N10" s="35">
        <f t="shared" ref="N10:O16" si="0">SUM(N11)</f>
        <v>16038.2</v>
      </c>
      <c r="O10" s="35">
        <f t="shared" si="0"/>
        <v>14358.4</v>
      </c>
      <c r="P10" s="35" t="e">
        <f t="shared" ref="P10:P14" si="1">SUM(P11)</f>
        <v>#REF!</v>
      </c>
    </row>
    <row r="11" spans="1:16" s="43" customFormat="1" ht="53.25" customHeight="1">
      <c r="A11" s="40"/>
      <c r="B11" s="85" t="s">
        <v>60</v>
      </c>
      <c r="C11" s="86"/>
      <c r="D11" s="86"/>
      <c r="E11" s="86"/>
      <c r="F11" s="86"/>
      <c r="G11" s="86"/>
      <c r="H11" s="86"/>
      <c r="I11" s="86"/>
      <c r="J11" s="87"/>
      <c r="K11" s="47" t="s">
        <v>61</v>
      </c>
      <c r="L11" s="41">
        <v>0</v>
      </c>
      <c r="M11" s="41">
        <v>0</v>
      </c>
      <c r="N11" s="42">
        <f>SUM(N12)</f>
        <v>16038.2</v>
      </c>
      <c r="O11" s="42">
        <f>SUM(O12)</f>
        <v>14358.4</v>
      </c>
      <c r="P11" s="42" t="e">
        <f>SUM(P14)</f>
        <v>#REF!</v>
      </c>
    </row>
    <row r="12" spans="1:16" ht="18" customHeight="1">
      <c r="A12" s="11"/>
      <c r="B12" s="64" t="s">
        <v>62</v>
      </c>
      <c r="C12" s="64"/>
      <c r="D12" s="64"/>
      <c r="E12" s="64"/>
      <c r="F12" s="64"/>
      <c r="G12" s="64"/>
      <c r="H12" s="64"/>
      <c r="I12" s="64"/>
      <c r="J12" s="64"/>
      <c r="K12" s="36"/>
      <c r="L12" s="24">
        <v>11</v>
      </c>
      <c r="M12" s="24">
        <v>0</v>
      </c>
      <c r="N12" s="25">
        <f>SUM(N13+N17)</f>
        <v>16038.2</v>
      </c>
      <c r="O12" s="25">
        <f>SUM(O13+O17)</f>
        <v>14358.4</v>
      </c>
      <c r="P12" s="25" t="e">
        <f>SUM(P13)</f>
        <v>#REF!</v>
      </c>
    </row>
    <row r="13" spans="1:16" ht="17.25" customHeight="1">
      <c r="A13" s="11"/>
      <c r="B13" s="64" t="s">
        <v>63</v>
      </c>
      <c r="C13" s="64"/>
      <c r="D13" s="64"/>
      <c r="E13" s="64"/>
      <c r="F13" s="64"/>
      <c r="G13" s="64"/>
      <c r="H13" s="64"/>
      <c r="I13" s="64"/>
      <c r="J13" s="64"/>
      <c r="K13" s="36"/>
      <c r="L13" s="24">
        <v>11</v>
      </c>
      <c r="M13" s="24">
        <v>1</v>
      </c>
      <c r="N13" s="25">
        <f t="shared" si="0"/>
        <v>15672.1</v>
      </c>
      <c r="O13" s="25">
        <f>SUM(O14)</f>
        <v>13992.3</v>
      </c>
      <c r="P13" s="25" t="e">
        <f t="shared" ref="P13" si="2">SUM(P14)</f>
        <v>#REF!</v>
      </c>
    </row>
    <row r="14" spans="1:16" s="43" customFormat="1" ht="92.25" customHeight="1">
      <c r="A14" s="40"/>
      <c r="B14" s="88" t="s">
        <v>64</v>
      </c>
      <c r="C14" s="89"/>
      <c r="D14" s="89"/>
      <c r="E14" s="89"/>
      <c r="F14" s="89"/>
      <c r="G14" s="89"/>
      <c r="H14" s="89"/>
      <c r="I14" s="89"/>
      <c r="J14" s="90"/>
      <c r="K14" s="47" t="s">
        <v>65</v>
      </c>
      <c r="L14" s="41">
        <v>11</v>
      </c>
      <c r="M14" s="41">
        <v>1</v>
      </c>
      <c r="N14" s="42">
        <f t="shared" si="0"/>
        <v>15672.1</v>
      </c>
      <c r="O14" s="42">
        <f>SUM(O15)</f>
        <v>13992.3</v>
      </c>
      <c r="P14" s="42" t="e">
        <f t="shared" si="1"/>
        <v>#REF!</v>
      </c>
    </row>
    <row r="15" spans="1:16" ht="50.25" customHeight="1">
      <c r="A15" s="23"/>
      <c r="B15" s="64" t="s">
        <v>66</v>
      </c>
      <c r="C15" s="64"/>
      <c r="D15" s="64"/>
      <c r="E15" s="64"/>
      <c r="F15" s="64"/>
      <c r="G15" s="64"/>
      <c r="H15" s="64"/>
      <c r="I15" s="64"/>
      <c r="J15" s="64"/>
      <c r="K15" s="36" t="s">
        <v>67</v>
      </c>
      <c r="L15" s="24">
        <v>11</v>
      </c>
      <c r="M15" s="24">
        <v>1</v>
      </c>
      <c r="N15" s="25">
        <v>15672.1</v>
      </c>
      <c r="O15" s="25">
        <v>13992.3</v>
      </c>
      <c r="P15" s="25" t="e">
        <f>SUM(#REF!)</f>
        <v>#REF!</v>
      </c>
    </row>
    <row r="16" spans="1:16" ht="17.25" customHeight="1">
      <c r="A16" s="11"/>
      <c r="B16" s="64" t="s">
        <v>87</v>
      </c>
      <c r="C16" s="64"/>
      <c r="D16" s="64"/>
      <c r="E16" s="64"/>
      <c r="F16" s="64"/>
      <c r="G16" s="64"/>
      <c r="H16" s="64"/>
      <c r="I16" s="64"/>
      <c r="J16" s="64"/>
      <c r="K16" s="36"/>
      <c r="L16" s="24">
        <v>11</v>
      </c>
      <c r="M16" s="24">
        <v>2</v>
      </c>
      <c r="N16" s="25">
        <f t="shared" si="0"/>
        <v>366.1</v>
      </c>
      <c r="O16" s="25">
        <f>SUM(O17)</f>
        <v>366.1</v>
      </c>
      <c r="P16" s="25" t="e">
        <f t="shared" ref="P16" si="3">SUM(P17)</f>
        <v>#REF!</v>
      </c>
    </row>
    <row r="17" spans="1:16" s="43" customFormat="1" ht="69.75" customHeight="1">
      <c r="A17" s="40"/>
      <c r="B17" s="91" t="s">
        <v>88</v>
      </c>
      <c r="C17" s="89"/>
      <c r="D17" s="89"/>
      <c r="E17" s="89"/>
      <c r="F17" s="89"/>
      <c r="G17" s="89"/>
      <c r="H17" s="89"/>
      <c r="I17" s="89"/>
      <c r="J17" s="90"/>
      <c r="K17" s="47" t="s">
        <v>89</v>
      </c>
      <c r="L17" s="41">
        <v>11</v>
      </c>
      <c r="M17" s="41">
        <v>2</v>
      </c>
      <c r="N17" s="42">
        <v>366.1</v>
      </c>
      <c r="O17" s="42">
        <v>366.1</v>
      </c>
      <c r="P17" s="42" t="e">
        <f>SUM(#REF!)</f>
        <v>#REF!</v>
      </c>
    </row>
    <row r="18" spans="1:16" ht="108.75" customHeight="1">
      <c r="A18" s="11"/>
      <c r="B18" s="74" t="s">
        <v>5</v>
      </c>
      <c r="C18" s="75"/>
      <c r="D18" s="75"/>
      <c r="E18" s="75"/>
      <c r="F18" s="75"/>
      <c r="G18" s="75"/>
      <c r="H18" s="75"/>
      <c r="I18" s="75"/>
      <c r="J18" s="76"/>
      <c r="K18" s="46" t="s">
        <v>21</v>
      </c>
      <c r="L18" s="30">
        <v>0</v>
      </c>
      <c r="M18" s="30">
        <v>0</v>
      </c>
      <c r="N18" s="31">
        <f>SUM(N22)</f>
        <v>429.5</v>
      </c>
      <c r="O18" s="31">
        <f>SUM(O22)</f>
        <v>165.2</v>
      </c>
      <c r="P18" s="31" t="e">
        <f t="shared" ref="P18" si="4">SUM(P22)</f>
        <v>#REF!</v>
      </c>
    </row>
    <row r="19" spans="1:16" s="43" customFormat="1" ht="58.5" customHeight="1">
      <c r="A19" s="44"/>
      <c r="B19" s="79" t="s">
        <v>11</v>
      </c>
      <c r="C19" s="80"/>
      <c r="D19" s="80"/>
      <c r="E19" s="80"/>
      <c r="F19" s="80"/>
      <c r="G19" s="80"/>
      <c r="H19" s="80"/>
      <c r="I19" s="80"/>
      <c r="J19" s="81"/>
      <c r="K19" s="47" t="s">
        <v>22</v>
      </c>
      <c r="L19" s="41">
        <v>0</v>
      </c>
      <c r="M19" s="41">
        <v>0</v>
      </c>
      <c r="N19" s="42">
        <f>SUM(N22)</f>
        <v>429.5</v>
      </c>
      <c r="O19" s="42">
        <f>SUM(O22)</f>
        <v>165.2</v>
      </c>
      <c r="P19" s="42" t="e">
        <f>SUM(P22)</f>
        <v>#REF!</v>
      </c>
    </row>
    <row r="20" spans="1:16" ht="36.75" customHeight="1">
      <c r="A20" s="11"/>
      <c r="B20" s="107" t="s">
        <v>48</v>
      </c>
      <c r="C20" s="108"/>
      <c r="D20" s="108"/>
      <c r="E20" s="108"/>
      <c r="F20" s="108"/>
      <c r="G20" s="108"/>
      <c r="H20" s="108"/>
      <c r="I20" s="108"/>
      <c r="J20" s="109"/>
      <c r="K20" s="36"/>
      <c r="L20" s="24">
        <v>3</v>
      </c>
      <c r="M20" s="24">
        <v>0</v>
      </c>
      <c r="N20" s="25">
        <f t="shared" ref="N20:O20" si="5">SUM(N21)</f>
        <v>429.5</v>
      </c>
      <c r="O20" s="25">
        <f t="shared" si="5"/>
        <v>165.2</v>
      </c>
      <c r="P20" s="25" t="e">
        <f>SUM(P21)</f>
        <v>#REF!</v>
      </c>
    </row>
    <row r="21" spans="1:16" ht="68.25" customHeight="1">
      <c r="A21" s="11"/>
      <c r="B21" s="110" t="s">
        <v>13</v>
      </c>
      <c r="C21" s="111"/>
      <c r="D21" s="111"/>
      <c r="E21" s="111"/>
      <c r="F21" s="111"/>
      <c r="G21" s="111"/>
      <c r="H21" s="111"/>
      <c r="I21" s="111"/>
      <c r="J21" s="112"/>
      <c r="K21" s="36"/>
      <c r="L21" s="24">
        <v>3</v>
      </c>
      <c r="M21" s="24">
        <v>9</v>
      </c>
      <c r="N21" s="25">
        <f>SUM(N22)</f>
        <v>429.5</v>
      </c>
      <c r="O21" s="25">
        <f>SUM(O22)</f>
        <v>165.2</v>
      </c>
      <c r="P21" s="25" t="e">
        <f>SUM(P22)</f>
        <v>#REF!</v>
      </c>
    </row>
    <row r="22" spans="1:16" s="43" customFormat="1" ht="59.25" customHeight="1">
      <c r="A22" s="44"/>
      <c r="B22" s="101" t="s">
        <v>34</v>
      </c>
      <c r="C22" s="102"/>
      <c r="D22" s="102"/>
      <c r="E22" s="102"/>
      <c r="F22" s="102"/>
      <c r="G22" s="102"/>
      <c r="H22" s="102"/>
      <c r="I22" s="102"/>
      <c r="J22" s="103"/>
      <c r="K22" s="47" t="s">
        <v>35</v>
      </c>
      <c r="L22" s="41">
        <v>3</v>
      </c>
      <c r="M22" s="41">
        <v>9</v>
      </c>
      <c r="N22" s="42">
        <f>SUM(N23)</f>
        <v>429.5</v>
      </c>
      <c r="O22" s="42">
        <f>SUM(O23)</f>
        <v>165.2</v>
      </c>
      <c r="P22" s="42" t="e">
        <f t="shared" ref="P22" si="6">SUM(P23)</f>
        <v>#REF!</v>
      </c>
    </row>
    <row r="23" spans="1:16" ht="18.75" customHeight="1">
      <c r="A23" s="11"/>
      <c r="B23" s="64" t="s">
        <v>12</v>
      </c>
      <c r="C23" s="64"/>
      <c r="D23" s="64"/>
      <c r="E23" s="64"/>
      <c r="F23" s="64"/>
      <c r="G23" s="64"/>
      <c r="H23" s="64"/>
      <c r="I23" s="64"/>
      <c r="J23" s="64"/>
      <c r="K23" s="36" t="s">
        <v>23</v>
      </c>
      <c r="L23" s="24">
        <v>3</v>
      </c>
      <c r="M23" s="24">
        <v>9</v>
      </c>
      <c r="N23" s="25">
        <v>429.5</v>
      </c>
      <c r="O23" s="25">
        <v>165.2</v>
      </c>
      <c r="P23" s="25" t="e">
        <f>SUM(#REF!)</f>
        <v>#REF!</v>
      </c>
    </row>
    <row r="24" spans="1:16" ht="75.75" customHeight="1">
      <c r="A24" s="11"/>
      <c r="B24" s="74" t="s">
        <v>4</v>
      </c>
      <c r="C24" s="75"/>
      <c r="D24" s="75"/>
      <c r="E24" s="75"/>
      <c r="F24" s="75"/>
      <c r="G24" s="75"/>
      <c r="H24" s="75"/>
      <c r="I24" s="75"/>
      <c r="J24" s="76"/>
      <c r="K24" s="46" t="s">
        <v>24</v>
      </c>
      <c r="L24" s="30">
        <v>0</v>
      </c>
      <c r="M24" s="30">
        <v>0</v>
      </c>
      <c r="N24" s="31">
        <f>SUM(N25+N35+N40)</f>
        <v>17548.3</v>
      </c>
      <c r="O24" s="31">
        <f>SUM(O25+O35+O40)</f>
        <v>6327.9</v>
      </c>
      <c r="P24" s="31" t="e">
        <f>SUM(P25+P35+P40)</f>
        <v>#REF!</v>
      </c>
    </row>
    <row r="25" spans="1:16" s="43" customFormat="1" ht="66" customHeight="1">
      <c r="A25" s="44"/>
      <c r="B25" s="85" t="s">
        <v>14</v>
      </c>
      <c r="C25" s="86"/>
      <c r="D25" s="86"/>
      <c r="E25" s="86"/>
      <c r="F25" s="86"/>
      <c r="G25" s="86"/>
      <c r="H25" s="86"/>
      <c r="I25" s="86"/>
      <c r="J25" s="87"/>
      <c r="K25" s="47" t="s">
        <v>25</v>
      </c>
      <c r="L25" s="41">
        <v>0</v>
      </c>
      <c r="M25" s="41">
        <v>0</v>
      </c>
      <c r="N25" s="42">
        <f>SUM(N26)</f>
        <v>1125</v>
      </c>
      <c r="O25" s="42">
        <f>SUM(O26)</f>
        <v>803.7</v>
      </c>
      <c r="P25" s="42">
        <f t="shared" ref="P25" si="7">SUM(P26)</f>
        <v>0</v>
      </c>
    </row>
    <row r="26" spans="1:16" s="43" customFormat="1" ht="27" customHeight="1">
      <c r="A26" s="44"/>
      <c r="B26" s="91" t="s">
        <v>49</v>
      </c>
      <c r="C26" s="92"/>
      <c r="D26" s="92"/>
      <c r="E26" s="92"/>
      <c r="F26" s="92"/>
      <c r="G26" s="92"/>
      <c r="H26" s="92"/>
      <c r="I26" s="92"/>
      <c r="J26" s="93"/>
      <c r="K26" s="47"/>
      <c r="L26" s="41">
        <v>5</v>
      </c>
      <c r="M26" s="41">
        <v>0</v>
      </c>
      <c r="N26" s="42">
        <f t="shared" ref="N26:O27" si="8">SUM(N27)</f>
        <v>1125</v>
      </c>
      <c r="O26" s="42">
        <f t="shared" si="8"/>
        <v>803.7</v>
      </c>
      <c r="P26" s="53">
        <f t="shared" ref="P26:P27" si="9">SUM(P27)</f>
        <v>0</v>
      </c>
    </row>
    <row r="27" spans="1:16" s="43" customFormat="1" ht="28.5" customHeight="1">
      <c r="A27" s="44"/>
      <c r="B27" s="91" t="s">
        <v>15</v>
      </c>
      <c r="C27" s="92"/>
      <c r="D27" s="92"/>
      <c r="E27" s="92"/>
      <c r="F27" s="92"/>
      <c r="G27" s="92"/>
      <c r="H27" s="92"/>
      <c r="I27" s="92"/>
      <c r="J27" s="93"/>
      <c r="K27" s="47"/>
      <c r="L27" s="41">
        <v>5</v>
      </c>
      <c r="M27" s="41">
        <v>1</v>
      </c>
      <c r="N27" s="42">
        <f t="shared" si="8"/>
        <v>1125</v>
      </c>
      <c r="O27" s="42">
        <f t="shared" si="8"/>
        <v>803.7</v>
      </c>
      <c r="P27" s="53">
        <f t="shared" si="9"/>
        <v>0</v>
      </c>
    </row>
    <row r="28" spans="1:16" s="43" customFormat="1" ht="51.75" customHeight="1">
      <c r="A28" s="44"/>
      <c r="B28" s="88" t="s">
        <v>68</v>
      </c>
      <c r="C28" s="89"/>
      <c r="D28" s="89"/>
      <c r="E28" s="89"/>
      <c r="F28" s="89"/>
      <c r="G28" s="89"/>
      <c r="H28" s="89"/>
      <c r="I28" s="89"/>
      <c r="J28" s="90"/>
      <c r="K28" s="47" t="s">
        <v>69</v>
      </c>
      <c r="L28" s="41">
        <v>5</v>
      </c>
      <c r="M28" s="41">
        <v>1</v>
      </c>
      <c r="N28" s="42">
        <f>SUM(N29+N30)</f>
        <v>1125</v>
      </c>
      <c r="O28" s="42">
        <f>SUM(O29+O30)</f>
        <v>803.7</v>
      </c>
      <c r="P28" s="53"/>
    </row>
    <row r="29" spans="1:16" s="43" customFormat="1" ht="33" customHeight="1">
      <c r="A29" s="44"/>
      <c r="B29" s="91" t="s">
        <v>38</v>
      </c>
      <c r="C29" s="92"/>
      <c r="D29" s="92"/>
      <c r="E29" s="92"/>
      <c r="F29" s="92"/>
      <c r="G29" s="92"/>
      <c r="H29" s="92"/>
      <c r="I29" s="92"/>
      <c r="J29" s="93"/>
      <c r="K29" s="47" t="s">
        <v>52</v>
      </c>
      <c r="L29" s="41">
        <v>5</v>
      </c>
      <c r="M29" s="41">
        <v>1</v>
      </c>
      <c r="N29" s="42">
        <v>952.2</v>
      </c>
      <c r="O29" s="42">
        <v>737.5</v>
      </c>
      <c r="P29" s="49" t="e">
        <f>SUM(#REF!)</f>
        <v>#REF!</v>
      </c>
    </row>
    <row r="30" spans="1:16" s="43" customFormat="1" ht="33" customHeight="1">
      <c r="A30" s="44"/>
      <c r="B30" s="91" t="s">
        <v>70</v>
      </c>
      <c r="C30" s="92"/>
      <c r="D30" s="92"/>
      <c r="E30" s="92"/>
      <c r="F30" s="92"/>
      <c r="G30" s="92"/>
      <c r="H30" s="92"/>
      <c r="I30" s="92"/>
      <c r="J30" s="93"/>
      <c r="K30" s="47" t="s">
        <v>71</v>
      </c>
      <c r="L30" s="41">
        <v>5</v>
      </c>
      <c r="M30" s="41">
        <v>1</v>
      </c>
      <c r="N30" s="42">
        <v>172.8</v>
      </c>
      <c r="O30" s="42">
        <v>66.2</v>
      </c>
      <c r="P30" s="53" t="e">
        <f>SUM(#REF!)</f>
        <v>#REF!</v>
      </c>
    </row>
    <row r="31" spans="1:16" s="43" customFormat="1" ht="33" hidden="1" customHeight="1">
      <c r="A31" s="44"/>
      <c r="B31" s="91" t="s">
        <v>36</v>
      </c>
      <c r="C31" s="92"/>
      <c r="D31" s="92"/>
      <c r="E31" s="92"/>
      <c r="F31" s="92"/>
      <c r="G31" s="92"/>
      <c r="H31" s="92"/>
      <c r="I31" s="92"/>
      <c r="J31" s="93"/>
      <c r="K31" s="47" t="s">
        <v>37</v>
      </c>
      <c r="L31" s="41">
        <v>0</v>
      </c>
      <c r="M31" s="41">
        <v>0</v>
      </c>
      <c r="N31" s="53">
        <f t="shared" ref="N31:O33" si="10">SUM(N32)</f>
        <v>0</v>
      </c>
      <c r="O31" s="56">
        <f t="shared" si="10"/>
        <v>0</v>
      </c>
      <c r="P31" s="42">
        <f t="shared" ref="P31:P33" si="11">SUM(P32)</f>
        <v>1750837</v>
      </c>
    </row>
    <row r="32" spans="1:16" ht="18.75" hidden="1" customHeight="1">
      <c r="A32" s="11"/>
      <c r="B32" s="78" t="s">
        <v>49</v>
      </c>
      <c r="C32" s="78"/>
      <c r="D32" s="78"/>
      <c r="E32" s="78"/>
      <c r="F32" s="78"/>
      <c r="G32" s="78"/>
      <c r="H32" s="78"/>
      <c r="I32" s="78"/>
      <c r="J32" s="78"/>
      <c r="K32" s="36" t="s">
        <v>26</v>
      </c>
      <c r="L32" s="24">
        <v>5</v>
      </c>
      <c r="M32" s="24">
        <v>0</v>
      </c>
      <c r="N32" s="39">
        <f t="shared" si="10"/>
        <v>0</v>
      </c>
      <c r="O32" s="57">
        <f t="shared" si="10"/>
        <v>0</v>
      </c>
      <c r="P32" s="25">
        <f t="shared" si="11"/>
        <v>1750837</v>
      </c>
    </row>
    <row r="33" spans="1:16" ht="17.25" hidden="1" customHeight="1">
      <c r="A33" s="11"/>
      <c r="B33" s="64" t="s">
        <v>15</v>
      </c>
      <c r="C33" s="64"/>
      <c r="D33" s="64"/>
      <c r="E33" s="64"/>
      <c r="F33" s="64"/>
      <c r="G33" s="64"/>
      <c r="H33" s="64"/>
      <c r="I33" s="64"/>
      <c r="J33" s="64"/>
      <c r="K33" s="36" t="s">
        <v>26</v>
      </c>
      <c r="L33" s="24">
        <v>5</v>
      </c>
      <c r="M33" s="24">
        <v>1</v>
      </c>
      <c r="N33" s="39">
        <f t="shared" si="10"/>
        <v>0</v>
      </c>
      <c r="O33" s="57">
        <f t="shared" si="10"/>
        <v>0</v>
      </c>
      <c r="P33" s="25">
        <f t="shared" si="11"/>
        <v>1750837</v>
      </c>
    </row>
    <row r="34" spans="1:16" ht="15.75" hidden="1" customHeight="1">
      <c r="A34" s="11"/>
      <c r="B34" s="64" t="s">
        <v>16</v>
      </c>
      <c r="C34" s="64"/>
      <c r="D34" s="64"/>
      <c r="E34" s="64"/>
      <c r="F34" s="64"/>
      <c r="G34" s="64"/>
      <c r="H34" s="64"/>
      <c r="I34" s="64"/>
      <c r="J34" s="64"/>
      <c r="K34" s="36" t="s">
        <v>26</v>
      </c>
      <c r="L34" s="24">
        <v>5</v>
      </c>
      <c r="M34" s="24">
        <v>1</v>
      </c>
      <c r="N34" s="39">
        <v>0</v>
      </c>
      <c r="O34" s="58"/>
      <c r="P34" s="27">
        <v>1750837</v>
      </c>
    </row>
    <row r="35" spans="1:16" s="43" customFormat="1" ht="69.75" customHeight="1">
      <c r="A35" s="44"/>
      <c r="B35" s="85" t="s">
        <v>31</v>
      </c>
      <c r="C35" s="86"/>
      <c r="D35" s="86"/>
      <c r="E35" s="86"/>
      <c r="F35" s="86"/>
      <c r="G35" s="86"/>
      <c r="H35" s="86"/>
      <c r="I35" s="86"/>
      <c r="J35" s="87"/>
      <c r="K35" s="47" t="s">
        <v>32</v>
      </c>
      <c r="L35" s="41">
        <v>0</v>
      </c>
      <c r="M35" s="41">
        <v>0</v>
      </c>
      <c r="N35" s="42">
        <f>SUM(N36)</f>
        <v>5524.2</v>
      </c>
      <c r="O35" s="42">
        <f>SUM(O36)</f>
        <v>5524.2</v>
      </c>
      <c r="P35" s="49" t="e">
        <f>SUM(#REF!+P38)</f>
        <v>#REF!</v>
      </c>
    </row>
    <row r="36" spans="1:16" ht="16.5" customHeight="1">
      <c r="A36" s="11"/>
      <c r="B36" s="78" t="s">
        <v>49</v>
      </c>
      <c r="C36" s="78"/>
      <c r="D36" s="78"/>
      <c r="E36" s="78"/>
      <c r="F36" s="78"/>
      <c r="G36" s="78"/>
      <c r="H36" s="78"/>
      <c r="I36" s="78"/>
      <c r="J36" s="78"/>
      <c r="K36" s="47"/>
      <c r="L36" s="24">
        <v>5</v>
      </c>
      <c r="M36" s="24">
        <v>0</v>
      </c>
      <c r="N36" s="25">
        <f>SUM(N37)</f>
        <v>5524.2</v>
      </c>
      <c r="O36" s="25">
        <f>SUM(O37)</f>
        <v>5524.2</v>
      </c>
      <c r="P36" s="48" t="e">
        <f>SUM(#REF!)</f>
        <v>#REF!</v>
      </c>
    </row>
    <row r="37" spans="1:16" ht="20.25" customHeight="1">
      <c r="A37" s="11"/>
      <c r="B37" s="64" t="s">
        <v>17</v>
      </c>
      <c r="C37" s="64"/>
      <c r="D37" s="64"/>
      <c r="E37" s="64"/>
      <c r="F37" s="64"/>
      <c r="G37" s="64"/>
      <c r="H37" s="64"/>
      <c r="I37" s="64"/>
      <c r="J37" s="64"/>
      <c r="K37" s="47"/>
      <c r="L37" s="24">
        <v>5</v>
      </c>
      <c r="M37" s="24">
        <v>3</v>
      </c>
      <c r="N37" s="25">
        <f>SUM(N39)</f>
        <v>5524.2</v>
      </c>
      <c r="O37" s="25">
        <f>SUM(O39)</f>
        <v>5524.2</v>
      </c>
      <c r="P37" s="25" t="e">
        <f>SUM(#REF!+#REF!)</f>
        <v>#REF!</v>
      </c>
    </row>
    <row r="38" spans="1:16" ht="52.5" customHeight="1">
      <c r="A38" s="11"/>
      <c r="B38" s="77" t="s">
        <v>39</v>
      </c>
      <c r="C38" s="77"/>
      <c r="D38" s="77"/>
      <c r="E38" s="77"/>
      <c r="F38" s="77"/>
      <c r="G38" s="77"/>
      <c r="H38" s="77"/>
      <c r="I38" s="77"/>
      <c r="J38" s="77"/>
      <c r="K38" s="36" t="s">
        <v>40</v>
      </c>
      <c r="L38" s="24">
        <v>5</v>
      </c>
      <c r="M38" s="24">
        <v>3</v>
      </c>
      <c r="N38" s="25">
        <f t="shared" ref="N38:P38" si="12">SUM(N39)</f>
        <v>5524.2</v>
      </c>
      <c r="O38" s="25">
        <f t="shared" si="12"/>
        <v>5524.2</v>
      </c>
      <c r="P38" s="48" t="e">
        <f t="shared" si="12"/>
        <v>#REF!</v>
      </c>
    </row>
    <row r="39" spans="1:16" ht="32.25" customHeight="1">
      <c r="A39" s="11"/>
      <c r="B39" s="64" t="s">
        <v>18</v>
      </c>
      <c r="C39" s="64"/>
      <c r="D39" s="64"/>
      <c r="E39" s="64"/>
      <c r="F39" s="64"/>
      <c r="G39" s="64"/>
      <c r="H39" s="64"/>
      <c r="I39" s="64"/>
      <c r="J39" s="64"/>
      <c r="K39" s="36" t="s">
        <v>33</v>
      </c>
      <c r="L39" s="24">
        <v>5</v>
      </c>
      <c r="M39" s="24">
        <v>3</v>
      </c>
      <c r="N39" s="25">
        <v>5524.2</v>
      </c>
      <c r="O39" s="25">
        <v>5524.2</v>
      </c>
      <c r="P39" s="48" t="e">
        <f>SUM(#REF!)</f>
        <v>#REF!</v>
      </c>
    </row>
    <row r="40" spans="1:16" s="43" customFormat="1" ht="54.75" customHeight="1">
      <c r="A40" s="44"/>
      <c r="B40" s="85" t="s">
        <v>27</v>
      </c>
      <c r="C40" s="86"/>
      <c r="D40" s="86"/>
      <c r="E40" s="86"/>
      <c r="F40" s="86"/>
      <c r="G40" s="86"/>
      <c r="H40" s="86"/>
      <c r="I40" s="86"/>
      <c r="J40" s="87"/>
      <c r="K40" s="47" t="s">
        <v>28</v>
      </c>
      <c r="L40" s="41">
        <v>0</v>
      </c>
      <c r="M40" s="41">
        <v>0</v>
      </c>
      <c r="N40" s="42">
        <f>SUM(N41)</f>
        <v>10899.1</v>
      </c>
      <c r="O40" s="56">
        <f>SUM(O41)</f>
        <v>0</v>
      </c>
      <c r="P40" s="42" t="e">
        <f>SUM(P43+P45+#REF!+#REF!+P53)</f>
        <v>#REF!</v>
      </c>
    </row>
    <row r="41" spans="1:16" ht="19.5" customHeight="1">
      <c r="A41" s="11"/>
      <c r="B41" s="78" t="s">
        <v>49</v>
      </c>
      <c r="C41" s="78"/>
      <c r="D41" s="78"/>
      <c r="E41" s="78"/>
      <c r="F41" s="78"/>
      <c r="G41" s="78"/>
      <c r="H41" s="78"/>
      <c r="I41" s="78"/>
      <c r="J41" s="78"/>
      <c r="K41" s="47"/>
      <c r="L41" s="24">
        <v>5</v>
      </c>
      <c r="M41" s="24">
        <v>0</v>
      </c>
      <c r="N41" s="25">
        <f>SUM(N42)</f>
        <v>10899.1</v>
      </c>
      <c r="O41" s="57">
        <f>SUM(O42)</f>
        <v>0</v>
      </c>
      <c r="P41" s="25" t="e">
        <f t="shared" ref="N41:P43" si="13">SUM(P42)</f>
        <v>#REF!</v>
      </c>
    </row>
    <row r="42" spans="1:16" ht="20.25" customHeight="1">
      <c r="A42" s="11"/>
      <c r="B42" s="64" t="s">
        <v>3</v>
      </c>
      <c r="C42" s="64"/>
      <c r="D42" s="64"/>
      <c r="E42" s="64"/>
      <c r="F42" s="64"/>
      <c r="G42" s="64"/>
      <c r="H42" s="64"/>
      <c r="I42" s="64"/>
      <c r="J42" s="64"/>
      <c r="K42" s="47"/>
      <c r="L42" s="24">
        <v>5</v>
      </c>
      <c r="M42" s="24">
        <v>2</v>
      </c>
      <c r="N42" s="25">
        <f>SUM(N43+N45)</f>
        <v>10899.1</v>
      </c>
      <c r="O42" s="57">
        <f>SUM(O43+O45)</f>
        <v>0</v>
      </c>
      <c r="P42" s="25" t="e">
        <f t="shared" ref="P42" si="14">SUM(P43:P44)</f>
        <v>#REF!</v>
      </c>
    </row>
    <row r="43" spans="1:16" ht="54" customHeight="1">
      <c r="A43" s="11"/>
      <c r="B43" s="94" t="s">
        <v>41</v>
      </c>
      <c r="C43" s="94"/>
      <c r="D43" s="94"/>
      <c r="E43" s="94"/>
      <c r="F43" s="94"/>
      <c r="G43" s="94"/>
      <c r="H43" s="94"/>
      <c r="I43" s="94"/>
      <c r="J43" s="94"/>
      <c r="K43" s="47" t="s">
        <v>42</v>
      </c>
      <c r="L43" s="24">
        <v>5</v>
      </c>
      <c r="M43" s="24">
        <v>2</v>
      </c>
      <c r="N43" s="25">
        <f t="shared" si="13"/>
        <v>7286.6</v>
      </c>
      <c r="O43" s="57">
        <f t="shared" si="13"/>
        <v>0</v>
      </c>
      <c r="P43" s="25" t="e">
        <f t="shared" ref="P43" si="15">SUM(P44)</f>
        <v>#REF!</v>
      </c>
    </row>
    <row r="44" spans="1:16" ht="62.25" customHeight="1">
      <c r="A44" s="11"/>
      <c r="B44" s="64" t="s">
        <v>91</v>
      </c>
      <c r="C44" s="64"/>
      <c r="D44" s="64"/>
      <c r="E44" s="64"/>
      <c r="F44" s="64"/>
      <c r="G44" s="64"/>
      <c r="H44" s="64"/>
      <c r="I44" s="64"/>
      <c r="J44" s="64"/>
      <c r="K44" s="36" t="s">
        <v>90</v>
      </c>
      <c r="L44" s="24">
        <v>5</v>
      </c>
      <c r="M44" s="24">
        <v>2</v>
      </c>
      <c r="N44" s="25">
        <v>7286.6</v>
      </c>
      <c r="O44" s="57">
        <v>0</v>
      </c>
      <c r="P44" s="25" t="e">
        <f>SUM(#REF!)</f>
        <v>#REF!</v>
      </c>
    </row>
    <row r="45" spans="1:16" ht="49.5" customHeight="1">
      <c r="A45" s="11"/>
      <c r="B45" s="77" t="s">
        <v>43</v>
      </c>
      <c r="C45" s="77"/>
      <c r="D45" s="77"/>
      <c r="E45" s="77"/>
      <c r="F45" s="77"/>
      <c r="G45" s="77"/>
      <c r="H45" s="77"/>
      <c r="I45" s="77"/>
      <c r="J45" s="77"/>
      <c r="K45" s="36" t="s">
        <v>44</v>
      </c>
      <c r="L45" s="24">
        <v>5</v>
      </c>
      <c r="M45" s="24">
        <v>2</v>
      </c>
      <c r="N45" s="25">
        <f>SUM(N46)</f>
        <v>3612.5</v>
      </c>
      <c r="O45" s="57">
        <f>SUM(O46)</f>
        <v>0</v>
      </c>
      <c r="P45" s="25" t="e">
        <f>SUM(P46+#REF!)</f>
        <v>#REF!</v>
      </c>
    </row>
    <row r="46" spans="1:16" ht="69" customHeight="1">
      <c r="A46" s="11"/>
      <c r="B46" s="64" t="s">
        <v>91</v>
      </c>
      <c r="C46" s="64"/>
      <c r="D46" s="64"/>
      <c r="E46" s="64"/>
      <c r="F46" s="64"/>
      <c r="G46" s="64"/>
      <c r="H46" s="64"/>
      <c r="I46" s="64"/>
      <c r="J46" s="64"/>
      <c r="K46" s="36" t="s">
        <v>92</v>
      </c>
      <c r="L46" s="24">
        <v>5</v>
      </c>
      <c r="M46" s="24">
        <v>2</v>
      </c>
      <c r="N46" s="25">
        <v>3612.5</v>
      </c>
      <c r="O46" s="57">
        <v>0</v>
      </c>
      <c r="P46" s="25" t="e">
        <f>SUM(#REF!)</f>
        <v>#REF!</v>
      </c>
    </row>
    <row r="47" spans="1:16" ht="19.5" hidden="1" customHeight="1">
      <c r="A47" s="11"/>
      <c r="B47" s="64" t="s">
        <v>16</v>
      </c>
      <c r="C47" s="64"/>
      <c r="D47" s="64"/>
      <c r="E47" s="64"/>
      <c r="F47" s="64"/>
      <c r="G47" s="64"/>
      <c r="H47" s="64"/>
      <c r="I47" s="64"/>
      <c r="J47" s="64"/>
      <c r="K47" s="36" t="s">
        <v>29</v>
      </c>
      <c r="L47" s="24">
        <v>5</v>
      </c>
      <c r="M47" s="24">
        <v>2</v>
      </c>
      <c r="N47" s="39">
        <v>0</v>
      </c>
      <c r="O47" s="37"/>
      <c r="P47" s="38"/>
    </row>
    <row r="48" spans="1:16" ht="23.25" hidden="1" customHeight="1">
      <c r="A48" s="11"/>
      <c r="B48" s="64"/>
      <c r="C48" s="64"/>
      <c r="D48" s="64"/>
      <c r="E48" s="64"/>
      <c r="F48" s="64"/>
      <c r="G48" s="64"/>
      <c r="H48" s="64"/>
      <c r="I48" s="64"/>
      <c r="J48" s="64"/>
      <c r="K48" s="36"/>
      <c r="L48" s="24"/>
      <c r="M48" s="24"/>
      <c r="N48" s="39"/>
      <c r="O48" s="26"/>
      <c r="P48" s="28"/>
    </row>
    <row r="49" spans="1:16" ht="20.25" hidden="1" customHeight="1">
      <c r="A49" s="11"/>
      <c r="B49" s="77" t="s">
        <v>46</v>
      </c>
      <c r="C49" s="77"/>
      <c r="D49" s="77"/>
      <c r="E49" s="77"/>
      <c r="F49" s="77"/>
      <c r="G49" s="77"/>
      <c r="H49" s="77"/>
      <c r="I49" s="77"/>
      <c r="J49" s="77"/>
      <c r="K49" s="36" t="s">
        <v>47</v>
      </c>
      <c r="L49" s="24">
        <v>0</v>
      </c>
      <c r="M49" s="24">
        <v>0</v>
      </c>
      <c r="N49" s="39">
        <f t="shared" ref="N49:O51" si="16">SUM(N50)</f>
        <v>0</v>
      </c>
      <c r="O49" s="39">
        <f t="shared" si="16"/>
        <v>0</v>
      </c>
      <c r="P49" s="39">
        <f t="shared" ref="P49" si="17">SUM(P50)</f>
        <v>0</v>
      </c>
    </row>
    <row r="50" spans="1:16" ht="16.5" hidden="1" customHeight="1">
      <c r="A50" s="11"/>
      <c r="B50" s="78" t="s">
        <v>49</v>
      </c>
      <c r="C50" s="78"/>
      <c r="D50" s="78"/>
      <c r="E50" s="78"/>
      <c r="F50" s="78"/>
      <c r="G50" s="78"/>
      <c r="H50" s="78"/>
      <c r="I50" s="78"/>
      <c r="J50" s="78"/>
      <c r="K50" s="36" t="s">
        <v>47</v>
      </c>
      <c r="L50" s="24">
        <v>5</v>
      </c>
      <c r="M50" s="24">
        <v>0</v>
      </c>
      <c r="N50" s="39">
        <f t="shared" si="16"/>
        <v>0</v>
      </c>
      <c r="O50" s="39">
        <f t="shared" si="16"/>
        <v>0</v>
      </c>
      <c r="P50" s="39">
        <f t="shared" ref="P50:P51" si="18">SUM(P51)</f>
        <v>0</v>
      </c>
    </row>
    <row r="51" spans="1:16" ht="19.5" hidden="1" customHeight="1">
      <c r="A51" s="11"/>
      <c r="B51" s="64" t="s">
        <v>15</v>
      </c>
      <c r="C51" s="64"/>
      <c r="D51" s="64"/>
      <c r="E51" s="64"/>
      <c r="F51" s="64"/>
      <c r="G51" s="64"/>
      <c r="H51" s="64"/>
      <c r="I51" s="64"/>
      <c r="J51" s="64"/>
      <c r="K51" s="36" t="s">
        <v>47</v>
      </c>
      <c r="L51" s="24">
        <v>5</v>
      </c>
      <c r="M51" s="24">
        <v>1</v>
      </c>
      <c r="N51" s="39">
        <f t="shared" si="16"/>
        <v>0</v>
      </c>
      <c r="O51" s="39">
        <f t="shared" si="16"/>
        <v>0</v>
      </c>
      <c r="P51" s="39">
        <f t="shared" si="18"/>
        <v>0</v>
      </c>
    </row>
    <row r="52" spans="1:16" ht="45" hidden="1" customHeight="1">
      <c r="A52" s="11"/>
      <c r="B52" s="64" t="s">
        <v>10</v>
      </c>
      <c r="C52" s="64"/>
      <c r="D52" s="64"/>
      <c r="E52" s="64"/>
      <c r="F52" s="64"/>
      <c r="G52" s="64"/>
      <c r="H52" s="64"/>
      <c r="I52" s="64"/>
      <c r="J52" s="64"/>
      <c r="K52" s="36" t="s">
        <v>47</v>
      </c>
      <c r="L52" s="24">
        <v>5</v>
      </c>
      <c r="M52" s="24">
        <v>1</v>
      </c>
      <c r="N52" s="39">
        <v>0</v>
      </c>
      <c r="O52" s="39">
        <v>0</v>
      </c>
      <c r="P52" s="54"/>
    </row>
    <row r="53" spans="1:16" ht="74.25" hidden="1" customHeight="1">
      <c r="A53" s="11"/>
      <c r="B53" s="77" t="s">
        <v>50</v>
      </c>
      <c r="C53" s="77"/>
      <c r="D53" s="77"/>
      <c r="E53" s="77"/>
      <c r="F53" s="77"/>
      <c r="G53" s="77"/>
      <c r="H53" s="77"/>
      <c r="I53" s="77"/>
      <c r="J53" s="77"/>
      <c r="K53" s="36" t="s">
        <v>51</v>
      </c>
      <c r="L53" s="24">
        <v>0</v>
      </c>
      <c r="M53" s="24">
        <v>0</v>
      </c>
      <c r="N53" s="39">
        <f t="shared" ref="N53:O56" si="19">SUM(N54)</f>
        <v>0</v>
      </c>
      <c r="O53" s="25">
        <f t="shared" si="19"/>
        <v>0</v>
      </c>
      <c r="P53" s="25">
        <f t="shared" ref="P53" si="20">SUM(P54)</f>
        <v>0</v>
      </c>
    </row>
    <row r="54" spans="1:16" ht="30.75" hidden="1" customHeight="1">
      <c r="A54" s="11"/>
      <c r="B54" s="77" t="s">
        <v>20</v>
      </c>
      <c r="C54" s="77"/>
      <c r="D54" s="77"/>
      <c r="E54" s="77"/>
      <c r="F54" s="77"/>
      <c r="G54" s="77"/>
      <c r="H54" s="77"/>
      <c r="I54" s="77"/>
      <c r="J54" s="77"/>
      <c r="K54" s="36" t="s">
        <v>30</v>
      </c>
      <c r="L54" s="24">
        <v>0</v>
      </c>
      <c r="M54" s="24">
        <v>0</v>
      </c>
      <c r="N54" s="39">
        <f t="shared" si="19"/>
        <v>0</v>
      </c>
      <c r="O54" s="25">
        <f t="shared" si="19"/>
        <v>0</v>
      </c>
      <c r="P54" s="25">
        <f t="shared" ref="P54" si="21">SUM(P55)</f>
        <v>0</v>
      </c>
    </row>
    <row r="55" spans="1:16" ht="18.75" hidden="1" customHeight="1">
      <c r="A55" s="11"/>
      <c r="B55" s="78" t="s">
        <v>49</v>
      </c>
      <c r="C55" s="78"/>
      <c r="D55" s="78"/>
      <c r="E55" s="78"/>
      <c r="F55" s="78"/>
      <c r="G55" s="78"/>
      <c r="H55" s="78"/>
      <c r="I55" s="78"/>
      <c r="J55" s="78"/>
      <c r="K55" s="36" t="s">
        <v>30</v>
      </c>
      <c r="L55" s="24">
        <v>5</v>
      </c>
      <c r="M55" s="24">
        <v>0</v>
      </c>
      <c r="N55" s="39">
        <f t="shared" si="19"/>
        <v>0</v>
      </c>
      <c r="O55" s="25">
        <f t="shared" si="19"/>
        <v>0</v>
      </c>
      <c r="P55" s="25">
        <f t="shared" ref="P55" si="22">SUM(P56)</f>
        <v>0</v>
      </c>
    </row>
    <row r="56" spans="1:16" ht="22.5" hidden="1" customHeight="1">
      <c r="A56" s="11"/>
      <c r="B56" s="78" t="s">
        <v>17</v>
      </c>
      <c r="C56" s="78"/>
      <c r="D56" s="78"/>
      <c r="E56" s="78"/>
      <c r="F56" s="78"/>
      <c r="G56" s="78"/>
      <c r="H56" s="78"/>
      <c r="I56" s="78"/>
      <c r="J56" s="78"/>
      <c r="K56" s="36" t="s">
        <v>30</v>
      </c>
      <c r="L56" s="24">
        <v>5</v>
      </c>
      <c r="M56" s="24">
        <v>3</v>
      </c>
      <c r="N56" s="39">
        <f t="shared" si="19"/>
        <v>0</v>
      </c>
      <c r="O56" s="25">
        <f t="shared" si="19"/>
        <v>0</v>
      </c>
      <c r="P56" s="25">
        <f t="shared" ref="P56" si="23">SUM(P57)</f>
        <v>0</v>
      </c>
    </row>
    <row r="57" spans="1:16" ht="49.5" hidden="1" customHeight="1">
      <c r="A57" s="11"/>
      <c r="B57" s="64" t="s">
        <v>10</v>
      </c>
      <c r="C57" s="64"/>
      <c r="D57" s="64"/>
      <c r="E57" s="64"/>
      <c r="F57" s="64"/>
      <c r="G57" s="64"/>
      <c r="H57" s="64"/>
      <c r="I57" s="64"/>
      <c r="J57" s="64"/>
      <c r="K57" s="36" t="s">
        <v>30</v>
      </c>
      <c r="L57" s="24">
        <v>5</v>
      </c>
      <c r="M57" s="24">
        <v>3</v>
      </c>
      <c r="N57" s="39">
        <v>0</v>
      </c>
      <c r="O57" s="25"/>
      <c r="P57" s="50"/>
    </row>
    <row r="58" spans="1:16" ht="87.75" customHeight="1">
      <c r="A58" s="11"/>
      <c r="B58" s="74" t="s">
        <v>72</v>
      </c>
      <c r="C58" s="75"/>
      <c r="D58" s="75"/>
      <c r="E58" s="75"/>
      <c r="F58" s="75"/>
      <c r="G58" s="75"/>
      <c r="H58" s="75"/>
      <c r="I58" s="75"/>
      <c r="J58" s="76"/>
      <c r="K58" s="46" t="s">
        <v>73</v>
      </c>
      <c r="L58" s="30">
        <v>0</v>
      </c>
      <c r="M58" s="30">
        <v>0</v>
      </c>
      <c r="N58" s="31">
        <f>SUM(N59)</f>
        <v>12446</v>
      </c>
      <c r="O58" s="31">
        <f>SUM(O59)</f>
        <v>9865.9</v>
      </c>
      <c r="P58" s="31" t="e">
        <f>SUM(#REF!+#REF!)</f>
        <v>#REF!</v>
      </c>
    </row>
    <row r="59" spans="1:16" ht="18.75" customHeight="1">
      <c r="A59" s="11"/>
      <c r="B59" s="64" t="s">
        <v>49</v>
      </c>
      <c r="C59" s="64"/>
      <c r="D59" s="64"/>
      <c r="E59" s="64"/>
      <c r="F59" s="64"/>
      <c r="G59" s="64"/>
      <c r="H59" s="64"/>
      <c r="I59" s="64"/>
      <c r="J59" s="64"/>
      <c r="K59" s="36"/>
      <c r="L59" s="24">
        <v>5</v>
      </c>
      <c r="M59" s="24">
        <v>0</v>
      </c>
      <c r="N59" s="25">
        <f>SUM(N60+N68)</f>
        <v>12446</v>
      </c>
      <c r="O59" s="25">
        <f>SUM(O60+O68)</f>
        <v>9865.9</v>
      </c>
      <c r="P59" s="25" t="e">
        <f t="shared" ref="P59" si="24">SUM(P60)</f>
        <v>#REF!</v>
      </c>
    </row>
    <row r="60" spans="1:16" ht="18" customHeight="1">
      <c r="A60" s="11"/>
      <c r="B60" s="64" t="s">
        <v>3</v>
      </c>
      <c r="C60" s="64"/>
      <c r="D60" s="64"/>
      <c r="E60" s="64"/>
      <c r="F60" s="64"/>
      <c r="G60" s="64"/>
      <c r="H60" s="64"/>
      <c r="I60" s="64"/>
      <c r="J60" s="64"/>
      <c r="K60" s="36"/>
      <c r="L60" s="24">
        <v>5</v>
      </c>
      <c r="M60" s="24">
        <v>2</v>
      </c>
      <c r="N60" s="25">
        <f>SUM(N61+N63+N66)</f>
        <v>11646</v>
      </c>
      <c r="O60" s="25">
        <f>SUM(O61+O63+O66)</f>
        <v>9221</v>
      </c>
      <c r="P60" s="25" t="e">
        <f>SUM(P61:P62)</f>
        <v>#REF!</v>
      </c>
    </row>
    <row r="61" spans="1:16" ht="52.5" customHeight="1">
      <c r="A61" s="11"/>
      <c r="B61" s="77" t="s">
        <v>41</v>
      </c>
      <c r="C61" s="77"/>
      <c r="D61" s="77"/>
      <c r="E61" s="77"/>
      <c r="F61" s="77"/>
      <c r="G61" s="77"/>
      <c r="H61" s="77"/>
      <c r="I61" s="77"/>
      <c r="J61" s="77"/>
      <c r="K61" s="36" t="s">
        <v>74</v>
      </c>
      <c r="L61" s="24">
        <v>5</v>
      </c>
      <c r="M61" s="24">
        <v>2</v>
      </c>
      <c r="N61" s="25">
        <f>SUM(N62:N62)</f>
        <v>6219</v>
      </c>
      <c r="O61" s="25">
        <f>SUM(O62:O62)</f>
        <v>6219</v>
      </c>
      <c r="P61" s="25" t="e">
        <f>SUM(#REF!)</f>
        <v>#REF!</v>
      </c>
    </row>
    <row r="62" spans="1:16" ht="55.5" customHeight="1">
      <c r="A62" s="11"/>
      <c r="B62" s="64" t="s">
        <v>75</v>
      </c>
      <c r="C62" s="64"/>
      <c r="D62" s="64"/>
      <c r="E62" s="64"/>
      <c r="F62" s="64"/>
      <c r="G62" s="64"/>
      <c r="H62" s="64"/>
      <c r="I62" s="64"/>
      <c r="J62" s="64"/>
      <c r="K62" s="36" t="s">
        <v>94</v>
      </c>
      <c r="L62" s="24">
        <v>5</v>
      </c>
      <c r="M62" s="24">
        <v>2</v>
      </c>
      <c r="N62" s="25">
        <v>6219</v>
      </c>
      <c r="O62" s="25">
        <v>6219</v>
      </c>
      <c r="P62" s="25" t="e">
        <f>SUM(#REF!)</f>
        <v>#REF!</v>
      </c>
    </row>
    <row r="63" spans="1:16" ht="52.5" customHeight="1">
      <c r="A63" s="11"/>
      <c r="B63" s="77" t="s">
        <v>43</v>
      </c>
      <c r="C63" s="77"/>
      <c r="D63" s="77"/>
      <c r="E63" s="77"/>
      <c r="F63" s="77"/>
      <c r="G63" s="77"/>
      <c r="H63" s="77"/>
      <c r="I63" s="77"/>
      <c r="J63" s="77"/>
      <c r="K63" s="36" t="s">
        <v>76</v>
      </c>
      <c r="L63" s="24">
        <v>5</v>
      </c>
      <c r="M63" s="24">
        <v>2</v>
      </c>
      <c r="N63" s="25">
        <f>SUM(N64:N65)</f>
        <v>2338.1999999999998</v>
      </c>
      <c r="O63" s="25">
        <f>SUM(O64:O65)</f>
        <v>51</v>
      </c>
      <c r="P63" s="25">
        <f t="shared" ref="P63" si="25">SUM(P79)</f>
        <v>498234373.88000005</v>
      </c>
    </row>
    <row r="64" spans="1:16" ht="35.25" customHeight="1">
      <c r="A64" s="11"/>
      <c r="B64" s="64" t="s">
        <v>95</v>
      </c>
      <c r="C64" s="64"/>
      <c r="D64" s="64"/>
      <c r="E64" s="64"/>
      <c r="F64" s="64"/>
      <c r="G64" s="64"/>
      <c r="H64" s="64"/>
      <c r="I64" s="64"/>
      <c r="J64" s="64"/>
      <c r="K64" s="36" t="s">
        <v>77</v>
      </c>
      <c r="L64" s="24">
        <v>5</v>
      </c>
      <c r="M64" s="24">
        <v>2</v>
      </c>
      <c r="N64" s="25">
        <v>51</v>
      </c>
      <c r="O64" s="25">
        <v>51</v>
      </c>
      <c r="P64" s="25" t="e">
        <f>SUM(#REF!)</f>
        <v>#REF!</v>
      </c>
    </row>
    <row r="65" spans="1:16" ht="49.5" customHeight="1">
      <c r="A65" s="11"/>
      <c r="B65" s="64" t="s">
        <v>78</v>
      </c>
      <c r="C65" s="64"/>
      <c r="D65" s="64"/>
      <c r="E65" s="64"/>
      <c r="F65" s="64"/>
      <c r="G65" s="64"/>
      <c r="H65" s="64"/>
      <c r="I65" s="64"/>
      <c r="J65" s="64"/>
      <c r="K65" s="36" t="s">
        <v>93</v>
      </c>
      <c r="L65" s="24">
        <v>5</v>
      </c>
      <c r="M65" s="24">
        <v>2</v>
      </c>
      <c r="N65" s="25">
        <v>2287.1999999999998</v>
      </c>
      <c r="O65" s="57">
        <v>0</v>
      </c>
      <c r="P65" s="25" t="e">
        <f>SUM(#REF!)</f>
        <v>#REF!</v>
      </c>
    </row>
    <row r="66" spans="1:16" ht="52.5" customHeight="1">
      <c r="A66" s="11"/>
      <c r="B66" s="77" t="s">
        <v>45</v>
      </c>
      <c r="C66" s="77"/>
      <c r="D66" s="77"/>
      <c r="E66" s="77"/>
      <c r="F66" s="77"/>
      <c r="G66" s="77"/>
      <c r="H66" s="77"/>
      <c r="I66" s="77"/>
      <c r="J66" s="77"/>
      <c r="K66" s="36" t="s">
        <v>96</v>
      </c>
      <c r="L66" s="24">
        <v>5</v>
      </c>
      <c r="M66" s="24">
        <v>2</v>
      </c>
      <c r="N66" s="25">
        <f>SUM(N67)</f>
        <v>3088.8</v>
      </c>
      <c r="O66" s="25">
        <f>SUM(O67)</f>
        <v>2951</v>
      </c>
      <c r="P66" s="25">
        <f t="shared" ref="P66" si="26">SUM(P82)</f>
        <v>0</v>
      </c>
    </row>
    <row r="67" spans="1:16" ht="35.25" customHeight="1">
      <c r="A67" s="11"/>
      <c r="B67" s="64" t="s">
        <v>97</v>
      </c>
      <c r="C67" s="64"/>
      <c r="D67" s="64"/>
      <c r="E67" s="64"/>
      <c r="F67" s="64"/>
      <c r="G67" s="64"/>
      <c r="H67" s="64"/>
      <c r="I67" s="64"/>
      <c r="J67" s="64"/>
      <c r="K67" s="36" t="s">
        <v>98</v>
      </c>
      <c r="L67" s="24">
        <v>5</v>
      </c>
      <c r="M67" s="24">
        <v>2</v>
      </c>
      <c r="N67" s="25">
        <v>3088.8</v>
      </c>
      <c r="O67" s="25">
        <v>2951</v>
      </c>
      <c r="P67" s="25" t="e">
        <f>SUM(#REF!)</f>
        <v>#REF!</v>
      </c>
    </row>
    <row r="68" spans="1:16" ht="24" customHeight="1">
      <c r="A68" s="11"/>
      <c r="B68" s="64" t="s">
        <v>17</v>
      </c>
      <c r="C68" s="64"/>
      <c r="D68" s="64"/>
      <c r="E68" s="64"/>
      <c r="F68" s="64"/>
      <c r="G68" s="64"/>
      <c r="H68" s="64"/>
      <c r="I68" s="64"/>
      <c r="J68" s="64"/>
      <c r="K68" s="36"/>
      <c r="L68" s="24">
        <v>5</v>
      </c>
      <c r="M68" s="24">
        <v>3</v>
      </c>
      <c r="N68" s="25">
        <f>SUM(N69)</f>
        <v>800</v>
      </c>
      <c r="O68" s="25">
        <f>SUM(O69)</f>
        <v>644.9</v>
      </c>
      <c r="P68" s="25"/>
    </row>
    <row r="69" spans="1:16" ht="65.25" customHeight="1">
      <c r="A69" s="11"/>
      <c r="B69" s="77" t="s">
        <v>79</v>
      </c>
      <c r="C69" s="77"/>
      <c r="D69" s="77"/>
      <c r="E69" s="77"/>
      <c r="F69" s="77"/>
      <c r="G69" s="77"/>
      <c r="H69" s="77"/>
      <c r="I69" s="77"/>
      <c r="J69" s="77"/>
      <c r="K69" s="36" t="s">
        <v>80</v>
      </c>
      <c r="L69" s="24">
        <v>5</v>
      </c>
      <c r="M69" s="24">
        <v>3</v>
      </c>
      <c r="N69" s="25">
        <f>SUM(N70)</f>
        <v>800</v>
      </c>
      <c r="O69" s="25">
        <f>SUM(O70)</f>
        <v>644.9</v>
      </c>
      <c r="P69" s="25"/>
    </row>
    <row r="70" spans="1:16" ht="18" customHeight="1">
      <c r="A70" s="11"/>
      <c r="B70" s="64" t="s">
        <v>81</v>
      </c>
      <c r="C70" s="64"/>
      <c r="D70" s="64"/>
      <c r="E70" s="64"/>
      <c r="F70" s="64"/>
      <c r="G70" s="64"/>
      <c r="H70" s="64"/>
      <c r="I70" s="64"/>
      <c r="J70" s="64"/>
      <c r="K70" s="36" t="s">
        <v>82</v>
      </c>
      <c r="L70" s="24">
        <v>5</v>
      </c>
      <c r="M70" s="24">
        <v>3</v>
      </c>
      <c r="N70" s="25">
        <v>800</v>
      </c>
      <c r="O70" s="25">
        <v>644.9</v>
      </c>
      <c r="P70" s="25" t="e">
        <f>SUM(#REF!)</f>
        <v>#REF!</v>
      </c>
    </row>
    <row r="71" spans="1:16" ht="55.5" customHeight="1">
      <c r="A71" s="11"/>
      <c r="B71" s="74" t="s">
        <v>99</v>
      </c>
      <c r="C71" s="75"/>
      <c r="D71" s="75"/>
      <c r="E71" s="75"/>
      <c r="F71" s="75"/>
      <c r="G71" s="75"/>
      <c r="H71" s="75"/>
      <c r="I71" s="75"/>
      <c r="J71" s="76"/>
      <c r="K71" s="46" t="s">
        <v>100</v>
      </c>
      <c r="L71" s="30">
        <v>0</v>
      </c>
      <c r="M71" s="30">
        <v>0</v>
      </c>
      <c r="N71" s="31">
        <f>SUM(N72)</f>
        <v>4114.2</v>
      </c>
      <c r="O71" s="31">
        <f>SUM(O72)</f>
        <v>2759.4</v>
      </c>
      <c r="P71" s="25"/>
    </row>
    <row r="72" spans="1:16" ht="18.75" customHeight="1">
      <c r="A72" s="11"/>
      <c r="B72" s="64" t="s">
        <v>49</v>
      </c>
      <c r="C72" s="64"/>
      <c r="D72" s="64"/>
      <c r="E72" s="64"/>
      <c r="F72" s="64"/>
      <c r="G72" s="64"/>
      <c r="H72" s="64"/>
      <c r="I72" s="64"/>
      <c r="J72" s="64"/>
      <c r="K72" s="36"/>
      <c r="L72" s="24">
        <v>5</v>
      </c>
      <c r="M72" s="24">
        <v>0</v>
      </c>
      <c r="N72" s="25">
        <f>SUM(N73)</f>
        <v>4114.2</v>
      </c>
      <c r="O72" s="25">
        <f>SUM(O73)</f>
        <v>2759.4</v>
      </c>
      <c r="P72" s="25"/>
    </row>
    <row r="73" spans="1:16" ht="18" customHeight="1">
      <c r="A73" s="11"/>
      <c r="B73" s="64" t="s">
        <v>17</v>
      </c>
      <c r="C73" s="64"/>
      <c r="D73" s="64"/>
      <c r="E73" s="64"/>
      <c r="F73" s="64"/>
      <c r="G73" s="64"/>
      <c r="H73" s="64"/>
      <c r="I73" s="64"/>
      <c r="J73" s="64"/>
      <c r="K73" s="36"/>
      <c r="L73" s="24">
        <v>5</v>
      </c>
      <c r="M73" s="24">
        <v>3</v>
      </c>
      <c r="N73" s="25">
        <f>SUM(N74:N77)</f>
        <v>4114.2</v>
      </c>
      <c r="O73" s="25">
        <f>SUM(O74:O77)</f>
        <v>2759.4</v>
      </c>
      <c r="P73" s="25" t="e">
        <f>SUM(#REF!)</f>
        <v>#REF!</v>
      </c>
    </row>
    <row r="74" spans="1:16" ht="36" customHeight="1">
      <c r="A74" s="11"/>
      <c r="B74" s="77" t="s">
        <v>102</v>
      </c>
      <c r="C74" s="77"/>
      <c r="D74" s="77"/>
      <c r="E74" s="77"/>
      <c r="F74" s="77"/>
      <c r="G74" s="77"/>
      <c r="H74" s="77"/>
      <c r="I74" s="77"/>
      <c r="J74" s="77"/>
      <c r="K74" s="36" t="s">
        <v>101</v>
      </c>
      <c r="L74" s="24">
        <v>5</v>
      </c>
      <c r="M74" s="24">
        <v>3</v>
      </c>
      <c r="N74" s="25">
        <v>769.1</v>
      </c>
      <c r="O74" s="57">
        <v>0</v>
      </c>
      <c r="P74" s="25"/>
    </row>
    <row r="75" spans="1:16" ht="66" customHeight="1">
      <c r="A75" s="11"/>
      <c r="B75" s="64" t="s">
        <v>108</v>
      </c>
      <c r="C75" s="64"/>
      <c r="D75" s="64"/>
      <c r="E75" s="64"/>
      <c r="F75" s="64"/>
      <c r="G75" s="64"/>
      <c r="H75" s="64"/>
      <c r="I75" s="64"/>
      <c r="J75" s="64"/>
      <c r="K75" s="36" t="s">
        <v>103</v>
      </c>
      <c r="L75" s="24">
        <v>5</v>
      </c>
      <c r="M75" s="24">
        <v>3</v>
      </c>
      <c r="N75" s="25">
        <v>822.3</v>
      </c>
      <c r="O75" s="25">
        <v>705.6</v>
      </c>
      <c r="P75" s="25" t="e">
        <f>SUM(#REF!)</f>
        <v>#REF!</v>
      </c>
    </row>
    <row r="76" spans="1:16" ht="47.25" customHeight="1">
      <c r="A76" s="11"/>
      <c r="B76" s="64" t="s">
        <v>107</v>
      </c>
      <c r="C76" s="64"/>
      <c r="D76" s="64"/>
      <c r="E76" s="64"/>
      <c r="F76" s="64"/>
      <c r="G76" s="64"/>
      <c r="H76" s="64"/>
      <c r="I76" s="64"/>
      <c r="J76" s="64"/>
      <c r="K76" s="36" t="s">
        <v>104</v>
      </c>
      <c r="L76" s="24">
        <v>5</v>
      </c>
      <c r="M76" s="24">
        <v>3</v>
      </c>
      <c r="N76" s="25">
        <v>275.2</v>
      </c>
      <c r="O76" s="25">
        <v>252.5</v>
      </c>
      <c r="P76" s="25" t="e">
        <f>SUM(#REF!)</f>
        <v>#REF!</v>
      </c>
    </row>
    <row r="77" spans="1:16" ht="31.5" customHeight="1">
      <c r="A77" s="11"/>
      <c r="B77" s="64" t="s">
        <v>106</v>
      </c>
      <c r="C77" s="64"/>
      <c r="D77" s="64"/>
      <c r="E77" s="64"/>
      <c r="F77" s="64"/>
      <c r="G77" s="64"/>
      <c r="H77" s="64"/>
      <c r="I77" s="64"/>
      <c r="J77" s="64"/>
      <c r="K77" s="36" t="s">
        <v>105</v>
      </c>
      <c r="L77" s="24">
        <v>5</v>
      </c>
      <c r="M77" s="24">
        <v>3</v>
      </c>
      <c r="N77" s="25">
        <v>2247.6</v>
      </c>
      <c r="O77" s="25">
        <v>1801.3</v>
      </c>
      <c r="P77" s="25" t="e">
        <f>SUM(#REF!)</f>
        <v>#REF!</v>
      </c>
    </row>
    <row r="78" spans="1:16" ht="27" customHeight="1">
      <c r="A78" s="11"/>
      <c r="B78" s="71" t="s">
        <v>19</v>
      </c>
      <c r="C78" s="72"/>
      <c r="D78" s="72"/>
      <c r="E78" s="72"/>
      <c r="F78" s="72"/>
      <c r="G78" s="72"/>
      <c r="H78" s="72"/>
      <c r="I78" s="72"/>
      <c r="J78" s="73"/>
      <c r="K78" s="29"/>
      <c r="L78" s="30"/>
      <c r="M78" s="30"/>
      <c r="N78" s="31">
        <f>SUM(N10+N18+N24+N58+N71)</f>
        <v>50576.2</v>
      </c>
      <c r="O78" s="31">
        <f>SUM(O10+O18+O24+O58+O71)</f>
        <v>33476.800000000003</v>
      </c>
      <c r="P78" s="31" t="e">
        <f>SUM(#REF!+P18+P24+#REF!)</f>
        <v>#REF!</v>
      </c>
    </row>
    <row r="79" spans="1:16" ht="409.6" hidden="1" customHeight="1">
      <c r="A79" s="15"/>
      <c r="B79" s="32"/>
      <c r="C79" s="32"/>
      <c r="D79" s="32"/>
      <c r="E79" s="32"/>
      <c r="F79" s="32"/>
      <c r="G79" s="32"/>
      <c r="H79" s="32"/>
      <c r="I79" s="32"/>
      <c r="J79" s="32"/>
      <c r="K79" s="32" t="s">
        <v>2</v>
      </c>
      <c r="L79" s="32">
        <v>4</v>
      </c>
      <c r="M79" s="32">
        <v>12</v>
      </c>
      <c r="N79" s="25">
        <f t="shared" ref="N79" si="27">+P79/1000</f>
        <v>498234.37388000003</v>
      </c>
      <c r="O79" s="33"/>
      <c r="P79" s="33">
        <v>498234373.88000005</v>
      </c>
    </row>
    <row r="80" spans="1:16" ht="17.2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0"/>
      <c r="M80" s="10"/>
      <c r="N80" s="10"/>
      <c r="O80" s="13"/>
      <c r="P80" s="14"/>
    </row>
    <row r="81" spans="1:16" ht="12.75" hidden="1" customHeight="1">
      <c r="A81" s="67" t="s">
        <v>1</v>
      </c>
      <c r="B81" s="67"/>
      <c r="C81" s="67"/>
      <c r="D81" s="67"/>
      <c r="E81" s="67"/>
      <c r="F81" s="67"/>
      <c r="G81" s="67"/>
      <c r="H81" s="67"/>
      <c r="I81" s="67"/>
      <c r="J81" s="67"/>
      <c r="K81" s="34"/>
      <c r="L81" s="13"/>
      <c r="M81" s="13"/>
      <c r="N81" s="34"/>
      <c r="O81" s="13"/>
      <c r="P81" s="14"/>
    </row>
    <row r="82" spans="1:16" ht="22.5" customHeight="1">
      <c r="A82" s="15"/>
      <c r="B82" s="15"/>
      <c r="C82" s="15"/>
      <c r="D82" s="15"/>
      <c r="E82" s="15"/>
      <c r="F82" s="15"/>
      <c r="G82" s="15"/>
      <c r="H82" s="15"/>
      <c r="I82" s="15"/>
      <c r="J82" s="13"/>
      <c r="K82" s="68"/>
      <c r="L82" s="68"/>
      <c r="M82" s="51"/>
      <c r="N82" s="52"/>
      <c r="O82" s="13"/>
      <c r="P82" s="14"/>
    </row>
    <row r="83" spans="1:16" ht="78" customHeight="1">
      <c r="A83" s="15"/>
      <c r="B83" s="70" t="s">
        <v>56</v>
      </c>
      <c r="C83" s="70"/>
      <c r="D83" s="70"/>
      <c r="E83" s="70"/>
      <c r="F83" s="70"/>
      <c r="G83" s="70"/>
      <c r="H83" s="70"/>
      <c r="I83" s="70"/>
      <c r="J83" s="70"/>
      <c r="K83" s="60"/>
      <c r="L83" s="61"/>
      <c r="M83" s="62" t="s">
        <v>57</v>
      </c>
      <c r="N83" s="63"/>
      <c r="O83" s="13"/>
      <c r="P83" s="14"/>
    </row>
    <row r="84" spans="1:16" ht="13.15" customHeight="1">
      <c r="A84" s="8"/>
      <c r="B84" s="9"/>
      <c r="C84" s="9"/>
      <c r="D84" s="9"/>
      <c r="E84" s="9"/>
      <c r="F84" s="9"/>
      <c r="G84" s="9"/>
      <c r="H84" s="9"/>
      <c r="I84" s="9"/>
      <c r="J84" s="69"/>
      <c r="K84" s="69"/>
      <c r="L84" s="9"/>
      <c r="M84" s="9"/>
      <c r="N84" s="9"/>
      <c r="O84" s="4"/>
    </row>
    <row r="85" spans="1:16" ht="13.15" customHeight="1">
      <c r="A85" s="6"/>
      <c r="B85" s="6"/>
      <c r="C85" s="6"/>
      <c r="D85" s="6"/>
      <c r="E85" s="6"/>
      <c r="F85" s="4"/>
      <c r="G85" s="4"/>
      <c r="H85" s="4"/>
      <c r="I85" s="4"/>
      <c r="J85" s="65"/>
      <c r="K85" s="66"/>
      <c r="L85" s="66"/>
      <c r="M85" s="66"/>
      <c r="N85" s="66"/>
      <c r="O85" s="66"/>
      <c r="P85" s="66"/>
    </row>
    <row r="86" spans="1:16" ht="13.1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4"/>
      <c r="L86" s="4"/>
      <c r="M86" s="4"/>
      <c r="N86" s="4"/>
      <c r="O86" s="4"/>
    </row>
    <row r="87" spans="1:16" ht="13.15" customHeight="1">
      <c r="A87" s="4" t="s">
        <v>0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</sheetData>
  <mergeCells count="80">
    <mergeCell ref="B52:J52"/>
    <mergeCell ref="B57:J57"/>
    <mergeCell ref="B55:J55"/>
    <mergeCell ref="B48:J48"/>
    <mergeCell ref="B49:J49"/>
    <mergeCell ref="B53:J53"/>
    <mergeCell ref="B16:J16"/>
    <mergeCell ref="B17:J17"/>
    <mergeCell ref="B47:J47"/>
    <mergeCell ref="B51:J51"/>
    <mergeCell ref="B50:J50"/>
    <mergeCell ref="L2:P2"/>
    <mergeCell ref="L1:O1"/>
    <mergeCell ref="L3:P3"/>
    <mergeCell ref="L4:P4"/>
    <mergeCell ref="B35:J35"/>
    <mergeCell ref="B23:J23"/>
    <mergeCell ref="B22:J22"/>
    <mergeCell ref="B24:J24"/>
    <mergeCell ref="B31:J31"/>
    <mergeCell ref="B26:J26"/>
    <mergeCell ref="B32:J32"/>
    <mergeCell ref="J6:O6"/>
    <mergeCell ref="B9:J9"/>
    <mergeCell ref="B20:J20"/>
    <mergeCell ref="B21:J21"/>
    <mergeCell ref="B18:J18"/>
    <mergeCell ref="B37:J37"/>
    <mergeCell ref="B34:J34"/>
    <mergeCell ref="B36:J36"/>
    <mergeCell ref="B19:J19"/>
    <mergeCell ref="B10:J10"/>
    <mergeCell ref="B11:J11"/>
    <mergeCell ref="B13:J13"/>
    <mergeCell ref="B14:J14"/>
    <mergeCell ref="B15:J15"/>
    <mergeCell ref="B12:J12"/>
    <mergeCell ref="B25:J25"/>
    <mergeCell ref="B27:J27"/>
    <mergeCell ref="B28:J28"/>
    <mergeCell ref="B30:J30"/>
    <mergeCell ref="B29:J29"/>
    <mergeCell ref="B33:J33"/>
    <mergeCell ref="B71:J71"/>
    <mergeCell ref="B74:J74"/>
    <mergeCell ref="B77:J77"/>
    <mergeCell ref="B38:J38"/>
    <mergeCell ref="B39:J39"/>
    <mergeCell ref="B41:J41"/>
    <mergeCell ref="B54:J54"/>
    <mergeCell ref="B40:J40"/>
    <mergeCell ref="B56:J56"/>
    <mergeCell ref="B42:J42"/>
    <mergeCell ref="B44:J44"/>
    <mergeCell ref="B46:J46"/>
    <mergeCell ref="B45:J45"/>
    <mergeCell ref="B43:J43"/>
    <mergeCell ref="B75:J75"/>
    <mergeCell ref="B76:J76"/>
    <mergeCell ref="B58:J58"/>
    <mergeCell ref="B59:J59"/>
    <mergeCell ref="B68:J68"/>
    <mergeCell ref="B69:J69"/>
    <mergeCell ref="B70:J70"/>
    <mergeCell ref="B65:J65"/>
    <mergeCell ref="B64:J64"/>
    <mergeCell ref="B60:J60"/>
    <mergeCell ref="B61:J61"/>
    <mergeCell ref="B63:J63"/>
    <mergeCell ref="B66:J66"/>
    <mergeCell ref="B67:J67"/>
    <mergeCell ref="B62:J62"/>
    <mergeCell ref="B72:J72"/>
    <mergeCell ref="B73:J73"/>
    <mergeCell ref="J85:P85"/>
    <mergeCell ref="A81:J81"/>
    <mergeCell ref="K82:L82"/>
    <mergeCell ref="J84:K84"/>
    <mergeCell ref="B83:J83"/>
    <mergeCell ref="B78:J78"/>
  </mergeCells>
  <pageMargins left="0.59055118110236227" right="0.39370078740157483" top="0.74803149606299213" bottom="0.39370078740157483" header="0.51181102362204722" footer="0.23622047244094491"/>
  <pageSetup paperSize="9" scale="92" firstPageNumber="25" fitToHeight="0" orientation="portrait" useFirstPageNumber="1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2018</vt:lpstr>
      <vt:lpstr>'МП 2018'!Заголовки_для_печати</vt:lpstr>
      <vt:lpstr>'МП 2018'!Область_печати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Т.А.</dc:creator>
  <cp:lastModifiedBy>Матюнцова</cp:lastModifiedBy>
  <cp:lastPrinted>2019-03-26T11:30:52Z</cp:lastPrinted>
  <dcterms:created xsi:type="dcterms:W3CDTF">2015-09-21T11:50:50Z</dcterms:created>
  <dcterms:modified xsi:type="dcterms:W3CDTF">2019-06-26T09:40:35Z</dcterms:modified>
</cp:coreProperties>
</file>